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ЛАВНАЯ" sheetId="1" r:id="rId1"/>
    <sheet name="1-й Индустриальный пер.д.12" sheetId="2" r:id="rId2"/>
    <sheet name="Бронная ул.д.13 корп.1" sheetId="3" r:id="rId3"/>
    <sheet name="Бронная ул.д.14" sheetId="4" r:id="rId4"/>
    <sheet name="Бронная 20 корп1" sheetId="5" r:id="rId5"/>
    <sheet name="Народный бульвар.д.4" sheetId="6" r:id="rId6"/>
    <sheet name="Магистральная ул.д.8 корп.1" sheetId="7" r:id="rId7"/>
    <sheet name="Магистральная ул.д.13 корп.3" sheetId="8" r:id="rId8"/>
    <sheet name="Магистральная ул.д.16" sheetId="9" r:id="rId9"/>
    <sheet name="Магистральная ул.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 корп.11" sheetId="16" r:id="rId16"/>
    <sheet name="Октябрьская ул.д.31-1" sheetId="17" r:id="rId17"/>
    <sheet name="Октябрьская ул.д.32-16" sheetId="18" r:id="rId18"/>
    <sheet name="Октябрьская ул.д.34" sheetId="19" r:id="rId19"/>
    <sheet name="Октябрьская ул.д.37 &quot;а&quot;" sheetId="20" r:id="rId20"/>
    <sheet name="Октябрьская ул.д.37 корп.1" sheetId="21" r:id="rId21"/>
    <sheet name="Октябрьская ул.д.37 корп.2" sheetId="22" r:id="rId22"/>
    <sheet name="Октябрьская ул.д.38" sheetId="23" r:id="rId23"/>
    <sheet name="Октябрьская ул.д.39" sheetId="24" r:id="rId24"/>
    <sheet name="Октябрьская ул.д.40 корп.17" sheetId="25" r:id="rId25"/>
    <sheet name="Октябрьская ул.д.49 корп.1" sheetId="26" r:id="rId26"/>
    <sheet name="Октябрьская ул.д.52" sheetId="27" r:id="rId27"/>
    <sheet name="Октябрьская ул.д.56" sheetId="28" r:id="rId28"/>
    <sheet name="Энгельса ул.д.31" sheetId="29" r:id="rId29"/>
    <sheet name="Энгельса ул.д.35 корп.7" sheetId="30" r:id="rId30"/>
    <sheet name="Энгельса ул.д.43" sheetId="31" r:id="rId31"/>
    <sheet name="Энгельса ул.д.47" sheetId="32" r:id="rId32"/>
    <sheet name="Энгельса ул.д.51" sheetId="33" r:id="rId33"/>
    <sheet name="Энгельса ул.д.53" sheetId="34" r:id="rId34"/>
    <sheet name="Октябрьская ул.д.58" sheetId="35" r:id="rId35"/>
    <sheet name="Октябрьская ул.д.60" sheetId="36" r:id="rId36"/>
    <sheet name="Магистральная ул.д.13" sheetId="37" r:id="rId37"/>
    <sheet name="Магистральная ул.д.15" sheetId="38" r:id="rId38"/>
    <sheet name="Магистральная ул.д.17" sheetId="39" r:id="rId39"/>
    <sheet name="Новикова-Прибоя ул.д.24 корп.1" sheetId="40" r:id="rId40"/>
    <sheet name="Новикова-Прибоя ул.д.24 корп.2" sheetId="41" r:id="rId41"/>
  </sheets>
  <definedNames/>
  <calcPr fullCalcOnLoad="1"/>
</workbook>
</file>

<file path=xl/sharedStrings.xml><?xml version="1.0" encoding="utf-8"?>
<sst xmlns="http://schemas.openxmlformats.org/spreadsheetml/2006/main" count="5065" uniqueCount="154">
  <si>
    <t>Наименование доходов</t>
  </si>
  <si>
    <t>Общая площадь</t>
  </si>
  <si>
    <t>Тариф</t>
  </si>
  <si>
    <t>Наименование статей</t>
  </si>
  <si>
    <t>в том числе:</t>
  </si>
  <si>
    <t>дворников</t>
  </si>
  <si>
    <t>уборщиц лестничных клеток</t>
  </si>
  <si>
    <t>приобретение спецодежды</t>
  </si>
  <si>
    <t>инструмента и инвентаря дворников</t>
  </si>
  <si>
    <t>приобретение моющих средств</t>
  </si>
  <si>
    <t>приобретение песочно-соленой смеси</t>
  </si>
  <si>
    <t>вывоз крупно габаритного мусора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</si>
  <si>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</si>
  <si>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</si>
  <si>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</si>
  <si>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электроэнергия на освещение мест общего пользования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</si>
  <si>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</si>
  <si>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</si>
  <si>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</si>
  <si>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</si>
  <si>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</si>
  <si>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</si>
  <si>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прведение мероприятий по противопожарной безопасности домов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</si>
  <si>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</si>
  <si>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</si>
  <si>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</si>
  <si>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электротехнические работы</t>
  </si>
  <si>
    <t>измерение сопротивления петли фаза-ноль</t>
  </si>
  <si>
    <t>прочие расходы</t>
  </si>
  <si>
    <t>Текущий ремонт общего имущества дома-всего.В том числе:</t>
  </si>
  <si>
    <t>материалы</t>
  </si>
  <si>
    <t>спецодежда</t>
  </si>
  <si>
    <t>инструмент и инвентарь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</si>
  <si>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</si>
  <si>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</si>
  <si>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</si>
  <si>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</si>
  <si>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</si>
  <si>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</si>
  <si>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</si>
  <si>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</si>
  <si>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</si>
  <si>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жилые дома со всеми видами благоустройства,без мусоропровода,без уборщиц</t>
  </si>
  <si>
    <t xml:space="preserve">№ </t>
  </si>
  <si>
    <t>Благоустройство и санитаная очистка домовладений, всего</t>
  </si>
  <si>
    <t xml:space="preserve">з/плата </t>
  </si>
  <si>
    <t>прочие</t>
  </si>
  <si>
    <t>дератизация подвалов и дезинсекция контейнеров и ящиков</t>
  </si>
  <si>
    <t>Обслуживание ВДГО</t>
  </si>
  <si>
    <t>техобслуживание венканалов и домоходов</t>
  </si>
  <si>
    <t>2,10</t>
  </si>
  <si>
    <t xml:space="preserve">Зарплата рабочих текущего ремонта и машинистов насосных установок </t>
  </si>
  <si>
    <t>прочие (в т.ч. подрядные организации)</t>
  </si>
  <si>
    <t>Зарплата мастеров, диспетчеров, сторожей, уборщиц служебных помещений</t>
  </si>
  <si>
    <t>Общеэксплуатационные расходы .</t>
  </si>
  <si>
    <t>Налог 15%</t>
  </si>
  <si>
    <t>Размер платы за содержание и ремонт жилья, руб/кв.м</t>
  </si>
  <si>
    <t>Для жилого дома по адресу:г.Рязань,1-й Индустриальный пер., д.12</t>
  </si>
  <si>
    <t>1-й Индустриальный пер.д.12</t>
  </si>
  <si>
    <t>Бронная ул.д.13 корп.1</t>
  </si>
  <si>
    <t>Магистральная ул.д.19</t>
  </si>
  <si>
    <t>Народный бульвар.д.4</t>
  </si>
  <si>
    <t>Для жилого дома по адресу:г.Рязань,ул.Бронная,д.13,корп.1</t>
  </si>
  <si>
    <t>Для жилого дома по адресу:г.Рязань,ул.Магистральная, д.19</t>
  </si>
  <si>
    <t>Для жилого дома по адресу:г.Рязань,Народный бульвар,д.4</t>
  </si>
  <si>
    <t>Для просмотра информации о Вашем доме, нажмите на адрес дома. Форма для просмотра откроется автоматически.</t>
  </si>
  <si>
    <t>№ п/п</t>
  </si>
  <si>
    <t>Адрес дома</t>
  </si>
  <si>
    <t>Бронная ул.д.14</t>
  </si>
  <si>
    <t>Магистральная ул.д.8 корп.1</t>
  </si>
  <si>
    <t>Магистральная ул.д.13 корп.3</t>
  </si>
  <si>
    <t>Магистральная ул.д.16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</si>
  <si>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</si>
  <si>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</si>
  <si>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</si>
  <si>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</si>
  <si>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 корп.11</t>
  </si>
  <si>
    <t>Октябрьская ул.д.31 корп.1</t>
  </si>
  <si>
    <t>Октябрьская ул.д.32 корп.16</t>
  </si>
  <si>
    <t>Октябрьская ул.д.34</t>
  </si>
  <si>
    <t>Октябрьская ул.д.37 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</si>
  <si>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</si>
  <si>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</si>
  <si>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</si>
  <si>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</si>
  <si>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</si>
  <si>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</si>
  <si>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</si>
  <si>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</si>
  <si>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</si>
  <si>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</si>
  <si>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</si>
  <si>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</si>
  <si>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</si>
  <si>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</si>
  <si>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Магистральная ул.д.20</t>
  </si>
  <si>
    <t>Вернуться на главную страницу к списку домов</t>
  </si>
  <si>
    <t>Для жилого дома по адресу:г.Рязань,ул.Бронная,д.14</t>
  </si>
  <si>
    <t>Для жилого дома по адресу:г.Рязань,Магистральная ул.,д.8 корп.1</t>
  </si>
  <si>
    <t>Для жилого дома по адресу:г.Рязань,Магистральная ул.,д.13 корп.3</t>
  </si>
  <si>
    <t>Для жилого дома по адресу:г.Рязань,Магистральная ул.,д.16</t>
  </si>
  <si>
    <t>Для жилого дома по адресу:г.Рязань,ул.Магистральная, д.20</t>
  </si>
  <si>
    <t>Для жилого дома по адресу:г.Рязань,Культуры ул.,д.5</t>
  </si>
  <si>
    <t>Для жилого дома по адресу:г.Рязань,Культуры ул.,д.7</t>
  </si>
  <si>
    <t>Для жилого дома по адресу:г.Рязань,Октябрьская ул.,д.34</t>
  </si>
  <si>
    <t>Для жилого дома по адресу:г.Рязань,Октябрьская ул.,д.37 "а"</t>
  </si>
  <si>
    <t>Для жилого дома по адресу:г.Рязань,Октябрьская ул.,д.37, корп.1</t>
  </si>
  <si>
    <t>Для жилого дома по адресу:г.Рязань,Октябрьская ул.,д.37, корп.2</t>
  </si>
  <si>
    <t>Для жилого дома по адресу:г.Рязань,Октябрьская ул.,д.38</t>
  </si>
  <si>
    <t>Для жилого дома по адресу:г.Рязань,Октябрьская ул.,д.39</t>
  </si>
  <si>
    <t>Для жилого дома по адресу:г.Рязань,Октябрьская ул.,д.49 корп.1</t>
  </si>
  <si>
    <t>Для жилого дома по адресу:г.Рязань,Октябрьская ул.,д.52</t>
  </si>
  <si>
    <t>Для жилого дома по адресу:г.Рязань,Октябрьская ул.,д.56</t>
  </si>
  <si>
    <t>Для жилого дома по адресу:г.Рязань,Энгельса ул.,д.31</t>
  </si>
  <si>
    <t>Для жилого дома по адресу:г.Рязань,Энгельса ул.,д.43</t>
  </si>
  <si>
    <t>Для жилого дома по адресу:г.Рязань,Энгельса ул.,д.47</t>
  </si>
  <si>
    <t>Для жилого дома по адресу:г.Рязань,Энгельса ул.,д.51</t>
  </si>
  <si>
    <t>Для жилого дома по адресу:г.Рязань,Энгельса ул.,д.53</t>
  </si>
  <si>
    <t>Для жилого дома по адресу:г.Рязань,Октябрьская ул.д.58</t>
  </si>
  <si>
    <t>Для жилого дома по адресу:г.Рязань,Октябрьская ул.д.60</t>
  </si>
  <si>
    <t>Для жилого дома по адресу:г.Рязань,Магистральная ул.д.13</t>
  </si>
  <si>
    <t>Для жилого дома по адресу:г.Рязань,Магистральная ул.д.15</t>
  </si>
  <si>
    <t>Для жилого дома по адресу:г.Рязань,Магистральная ул.д.17</t>
  </si>
  <si>
    <t>Для жилого дома по адресу:г.Рязань,Новикова-Прибоя ул.д.24 корп.1</t>
  </si>
  <si>
    <t>Для жилого дома по адресу:г.Рязань,Новикова-Прибоя ул.д.24 корп.2</t>
  </si>
  <si>
    <t>Отчисления во внебюджетные фонды(20,2%)</t>
  </si>
  <si>
    <t>Сметная стоимость работ (услуг) по содержанию и ремонту общего имущества в многоквартирных домах на 2012 год - месячная сметная стоимость.</t>
  </si>
  <si>
    <t xml:space="preserve">Перечень жилых домов,  находящихся в управлении и на обслуживании по договорам с ООО "ЖКО Приокский". </t>
  </si>
  <si>
    <t>в т.ч. управление (9,85% от тарифа)</t>
  </si>
  <si>
    <t>Для жилого дома по адресу:г.Рязань,Октябрьская ул.,д.31 /1</t>
  </si>
  <si>
    <t>Для жилого дома по адресу:г.Рязань,Октябрьская ул.,д.32/16</t>
  </si>
  <si>
    <t>Для жилого дома по адресу:г.Рязань,Культуры ул.,д.10 /11</t>
  </si>
  <si>
    <t>Для жилого дома по адресу:г.Рязань,Культуры ул.,д.9 /15</t>
  </si>
  <si>
    <t>Для жилого дома по адресу:г.Рязань,Культуры ул.,д.1/14</t>
  </si>
  <si>
    <t>Для жилого дома по адресу:г.Рязань,Октябрьская ул.,д.40/17</t>
  </si>
  <si>
    <t>Для жилого дома по адресу:г.Рязань,Энгельса ул.,д.35 /7</t>
  </si>
  <si>
    <t>Октябрьская ул.,д.58</t>
  </si>
  <si>
    <t>Октябрьская ул.,д.60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</si>
  <si>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</si>
  <si>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</si>
  <si>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</si>
  <si>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</si>
  <si>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Новикова-Прибоя ул.д.24 корп.2</t>
  </si>
  <si>
    <t>Бронная 20 корп1</t>
  </si>
  <si>
    <t>Для жилого дома по адресу:г.Рязань,ул.Бронная, д.20 корп.1</t>
  </si>
  <si>
    <t>Сметная стоимость работ (услуг) по содержанию и ремонту общего имущества в многоквартирных домах на 2012-2013 год - месячная сметная стоимость.</t>
  </si>
  <si>
    <t>с 01.09.2012г.</t>
  </si>
  <si>
    <t>приобретение спецодежды, инструмента и инвентаря дворников</t>
  </si>
  <si>
    <t xml:space="preserve">вывоз крупногабаритного мусора </t>
  </si>
  <si>
    <t>прочие (подряд)</t>
  </si>
  <si>
    <t>техобслуживание венканалов и дымоходов</t>
  </si>
  <si>
    <t>проведение мероприятий по противопожарной безопасности домов</t>
  </si>
  <si>
    <t>спецодежда, инструмент, инвентарь</t>
  </si>
  <si>
    <t>до 01.09.2012г.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</si>
</sst>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"/>
    <numFmt numFmtId="167" formatCode="0.00000"/>
  </numFmts>
  <fonts count="32"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63"/>
      <name val="Calibri"/>
      <family val="2"/>
    </font>
    <font>
      <b/>
      <u val="single"/>
      <sz val="11"/>
      <name val="Calibri"/>
      <family val="2"/>
    </font>
    <font>
      <b/>
      <i/>
      <u val="single"/>
      <sz val="10"/>
      <color indexed="6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22" fillId="15" borderId="7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165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42" applyBorder="1" applyAlignment="1" applyProtection="1" quotePrefix="1">
      <alignment/>
      <protection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66" fontId="10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2" fontId="10" fillId="0" borderId="10" xfId="0" applyNumberFormat="1" applyFont="1" applyBorder="1" applyAlignment="1">
      <alignment/>
    </xf>
    <xf numFmtId="166" fontId="1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6" fontId="10" fillId="0" borderId="12" xfId="0" applyNumberFormat="1" applyFont="1" applyBorder="1" applyAlignment="1">
      <alignment/>
    </xf>
    <xf numFmtId="164" fontId="2" fillId="6" borderId="10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/>
    </xf>
    <xf numFmtId="164" fontId="5" fillId="6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2" fillId="6" borderId="10" xfId="0" applyFont="1" applyFill="1" applyBorder="1" applyAlignment="1">
      <alignment/>
    </xf>
    <xf numFmtId="0" fontId="19" fillId="0" borderId="0" xfId="42" applyAlignment="1" applyProtection="1">
      <alignment horizontal="center"/>
      <protection/>
    </xf>
    <xf numFmtId="0" fontId="2" fillId="6" borderId="10" xfId="0" applyNumberFormat="1" applyFont="1" applyFill="1" applyBorder="1" applyAlignment="1">
      <alignment/>
    </xf>
    <xf numFmtId="0" fontId="3" fillId="6" borderId="10" xfId="0" applyFont="1" applyFill="1" applyBorder="1" applyAlignment="1">
      <alignment wrapText="1"/>
    </xf>
    <xf numFmtId="0" fontId="3" fillId="6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6" borderId="10" xfId="0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4" fontId="2" fillId="0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19" fillId="0" borderId="0" xfId="42" applyBorder="1" applyAlignment="1" applyProtection="1">
      <alignment/>
      <protection/>
    </xf>
    <xf numFmtId="0" fontId="19" fillId="0" borderId="0" xfId="42" applyAlignment="1" applyProtection="1">
      <alignment/>
      <protection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164" fontId="0" fillId="0" borderId="15" xfId="0" applyNumberForma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164" fontId="3" fillId="0" borderId="16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17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2" fontId="3" fillId="0" borderId="16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2" fontId="0" fillId="2" borderId="1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0" xfId="0" applyNumberFormat="1" applyFont="1" applyBorder="1" applyAlignment="1">
      <alignment horizont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3" fillId="0" borderId="0" xfId="0" applyNumberFormat="1" applyFont="1" applyBorder="1" applyAlignment="1">
      <alignment horizontal="center" vertical="center" wrapText="1"/>
    </xf>
    <xf numFmtId="2" fontId="31" fillId="6" borderId="10" xfId="0" applyNumberFormat="1" applyFont="1" applyFill="1" applyBorder="1" applyAlignment="1">
      <alignment/>
    </xf>
    <xf numFmtId="2" fontId="31" fillId="0" borderId="10" xfId="0" applyNumberFormat="1" applyFont="1" applyFill="1" applyBorder="1" applyAlignment="1">
      <alignment/>
    </xf>
    <xf numFmtId="0" fontId="8" fillId="5" borderId="5" xfId="47" applyFont="1" applyFill="1" applyAlignment="1">
      <alignment horizontal="center" vertical="center" wrapText="1"/>
    </xf>
    <xf numFmtId="0" fontId="11" fillId="0" borderId="0" xfId="55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55" applyFont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wrapText="1"/>
    </xf>
    <xf numFmtId="0" fontId="8" fillId="5" borderId="5" xfId="47" applyFont="1" applyFill="1" applyAlignment="1">
      <alignment horizontal="center" wrapText="1"/>
    </xf>
    <xf numFmtId="0" fontId="8" fillId="5" borderId="5" xfId="47" applyFill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9" fillId="0" borderId="0" xfId="42" applyAlignment="1" applyProtection="1">
      <alignment horizontal="center"/>
      <protection/>
    </xf>
    <xf numFmtId="0" fontId="8" fillId="5" borderId="5" xfId="47" applyFill="1" applyAlignment="1">
      <alignment horizontal="center" wrapText="1"/>
    </xf>
    <xf numFmtId="0" fontId="19" fillId="0" borderId="0" xfId="42" applyFill="1" applyAlignment="1" applyProtection="1">
      <alignment horizontal="center"/>
      <protection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164" fontId="2" fillId="0" borderId="19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1.8515625" style="0" customWidth="1"/>
    <col min="2" max="2" width="68.7109375" style="0" customWidth="1"/>
  </cols>
  <sheetData>
    <row r="1" spans="1:4" ht="51.75" customHeight="1" thickBot="1">
      <c r="A1" s="92" t="s">
        <v>126</v>
      </c>
      <c r="B1" s="92"/>
      <c r="C1" s="17"/>
      <c r="D1" s="17"/>
    </row>
    <row r="3" spans="1:2" ht="32.25" customHeight="1">
      <c r="A3" s="93" t="s">
        <v>65</v>
      </c>
      <c r="B3" s="93"/>
    </row>
    <row r="4" spans="1:2" ht="15">
      <c r="A4" s="94"/>
      <c r="B4" s="94"/>
    </row>
    <row r="6" spans="1:2" ht="45" customHeight="1">
      <c r="A6" s="95" t="s">
        <v>127</v>
      </c>
      <c r="B6" s="95"/>
    </row>
    <row r="8" spans="1:2" ht="15">
      <c r="A8" s="18" t="s">
        <v>66</v>
      </c>
      <c r="B8" s="18" t="s">
        <v>67</v>
      </c>
    </row>
    <row r="9" spans="1:2" ht="15">
      <c r="A9" s="18">
        <v>1</v>
      </c>
      <c r="B9" s="18">
        <v>2</v>
      </c>
    </row>
    <row r="10" spans="1:2" ht="15">
      <c r="A10" s="19">
        <v>1</v>
      </c>
      <c r="B10" s="20" t="s">
        <v>58</v>
      </c>
    </row>
    <row r="11" spans="1:2" ht="15">
      <c r="A11" s="19">
        <v>2</v>
      </c>
      <c r="B11" s="20" t="s">
        <v>59</v>
      </c>
    </row>
    <row r="12" spans="1:2" ht="15">
      <c r="A12" s="19">
        <v>3</v>
      </c>
      <c r="B12" s="20" t="s">
        <v>68</v>
      </c>
    </row>
    <row r="13" spans="1:2" ht="15">
      <c r="A13" s="19">
        <v>4</v>
      </c>
      <c r="B13" s="59" t="s">
        <v>143</v>
      </c>
    </row>
    <row r="14" spans="1:2" ht="15">
      <c r="A14" s="19">
        <v>5</v>
      </c>
      <c r="B14" s="20" t="s">
        <v>61</v>
      </c>
    </row>
    <row r="15" spans="1:2" ht="15">
      <c r="A15" s="19">
        <v>6</v>
      </c>
      <c r="B15" s="20" t="s">
        <v>69</v>
      </c>
    </row>
    <row r="16" spans="1:2" ht="15">
      <c r="A16" s="19">
        <v>7</v>
      </c>
      <c r="B16" s="20" t="s">
        <v>70</v>
      </c>
    </row>
    <row r="17" spans="1:2" ht="15">
      <c r="A17" s="19">
        <v>8</v>
      </c>
      <c r="B17" s="20" t="s">
        <v>71</v>
      </c>
    </row>
    <row r="18" spans="1:2" ht="15">
      <c r="A18" s="19">
        <v>9</v>
      </c>
      <c r="B18" s="20" t="s">
        <v>60</v>
      </c>
    </row>
    <row r="19" spans="1:2" ht="15">
      <c r="A19" s="19">
        <v>10</v>
      </c>
      <c r="B19" s="20" t="s">
        <v>95</v>
      </c>
    </row>
    <row r="20" spans="1:2" ht="15">
      <c r="A20" s="19">
        <v>11</v>
      </c>
      <c r="B20" s="20" t="s">
        <v>72</v>
      </c>
    </row>
    <row r="21" spans="1:2" ht="15">
      <c r="A21" s="19">
        <v>12</v>
      </c>
      <c r="B21" s="20" t="s">
        <v>73</v>
      </c>
    </row>
    <row r="22" spans="1:2" ht="15">
      <c r="A22" s="19">
        <v>13</v>
      </c>
      <c r="B22" s="20" t="s">
        <v>74</v>
      </c>
    </row>
    <row r="23" spans="1:2" ht="15">
      <c r="A23" s="19">
        <v>14</v>
      </c>
      <c r="B23" s="20" t="s">
        <v>75</v>
      </c>
    </row>
    <row r="24" spans="1:2" ht="15">
      <c r="A24" s="19">
        <v>15</v>
      </c>
      <c r="B24" s="20" t="s">
        <v>76</v>
      </c>
    </row>
    <row r="25" spans="1:2" ht="15">
      <c r="A25" s="19">
        <v>16</v>
      </c>
      <c r="B25" s="20" t="s">
        <v>77</v>
      </c>
    </row>
    <row r="26" spans="1:2" ht="15">
      <c r="A26" s="19">
        <v>17</v>
      </c>
      <c r="B26" s="20" t="s">
        <v>78</v>
      </c>
    </row>
    <row r="27" spans="1:2" ht="15">
      <c r="A27" s="19">
        <v>18</v>
      </c>
      <c r="B27" s="20" t="s">
        <v>79</v>
      </c>
    </row>
    <row r="28" spans="1:2" ht="15">
      <c r="A28" s="19">
        <v>19</v>
      </c>
      <c r="B28" s="20" t="s">
        <v>80</v>
      </c>
    </row>
    <row r="29" spans="1:2" ht="15">
      <c r="A29" s="19">
        <v>20</v>
      </c>
      <c r="B29" s="20" t="s">
        <v>81</v>
      </c>
    </row>
    <row r="30" spans="1:2" ht="15">
      <c r="A30" s="19">
        <v>21</v>
      </c>
      <c r="B30" s="20" t="s">
        <v>82</v>
      </c>
    </row>
    <row r="31" spans="1:2" ht="15">
      <c r="A31" s="19">
        <v>22</v>
      </c>
      <c r="B31" s="20" t="s">
        <v>83</v>
      </c>
    </row>
    <row r="32" spans="1:2" ht="15">
      <c r="A32" s="19">
        <v>23</v>
      </c>
      <c r="B32" s="20" t="s">
        <v>84</v>
      </c>
    </row>
    <row r="33" spans="1:2" ht="15">
      <c r="A33" s="19">
        <v>24</v>
      </c>
      <c r="B33" s="20" t="s">
        <v>85</v>
      </c>
    </row>
    <row r="34" spans="1:2" ht="15">
      <c r="A34" s="19">
        <v>25</v>
      </c>
      <c r="B34" s="20" t="s">
        <v>86</v>
      </c>
    </row>
    <row r="35" spans="1:2" ht="15">
      <c r="A35" s="19">
        <v>26</v>
      </c>
      <c r="B35" s="20" t="s">
        <v>87</v>
      </c>
    </row>
    <row r="36" spans="1:2" ht="15">
      <c r="A36" s="19">
        <v>27</v>
      </c>
      <c r="B36" s="20" t="s">
        <v>88</v>
      </c>
    </row>
    <row r="37" spans="1:2" ht="15">
      <c r="A37" s="19">
        <v>28</v>
      </c>
      <c r="B37" s="20" t="s">
        <v>89</v>
      </c>
    </row>
    <row r="38" spans="1:2" ht="15">
      <c r="A38" s="19">
        <v>29</v>
      </c>
      <c r="B38" s="20" t="s">
        <v>90</v>
      </c>
    </row>
    <row r="39" spans="1:2" ht="15">
      <c r="A39" s="19">
        <v>30</v>
      </c>
      <c r="B39" s="20" t="s">
        <v>91</v>
      </c>
    </row>
    <row r="40" spans="1:2" ht="15">
      <c r="A40" s="19">
        <v>31</v>
      </c>
      <c r="B40" s="20" t="s">
        <v>92</v>
      </c>
    </row>
    <row r="41" spans="1:2" ht="15">
      <c r="A41" s="19">
        <v>32</v>
      </c>
      <c r="B41" s="20" t="s">
        <v>93</v>
      </c>
    </row>
    <row r="42" spans="1:2" ht="15">
      <c r="A42" s="57">
        <v>33</v>
      </c>
      <c r="B42" s="20" t="s">
        <v>94</v>
      </c>
    </row>
    <row r="43" spans="1:2" ht="15">
      <c r="A43" s="57">
        <v>34</v>
      </c>
      <c r="B43" s="58" t="s">
        <v>136</v>
      </c>
    </row>
    <row r="44" spans="1:2" ht="15">
      <c r="A44" s="57">
        <v>35</v>
      </c>
      <c r="B44" s="59" t="s">
        <v>137</v>
      </c>
    </row>
    <row r="45" spans="1:2" ht="15">
      <c r="A45" s="57">
        <v>36</v>
      </c>
      <c r="B45" s="59" t="s">
        <v>138</v>
      </c>
    </row>
    <row r="46" spans="1:2" ht="15">
      <c r="A46" s="57">
        <v>37</v>
      </c>
      <c r="B46" s="59" t="s">
        <v>139</v>
      </c>
    </row>
    <row r="47" spans="1:2" ht="15">
      <c r="A47" s="57">
        <v>38</v>
      </c>
      <c r="B47" s="59" t="s">
        <v>140</v>
      </c>
    </row>
    <row r="48" spans="1:2" ht="15">
      <c r="A48" s="57">
        <v>39</v>
      </c>
      <c r="B48" s="59" t="s">
        <v>141</v>
      </c>
    </row>
    <row r="49" spans="1:2" ht="15">
      <c r="A49" s="57">
        <v>40</v>
      </c>
      <c r="B49" s="59" t="s">
        <v>142</v>
      </c>
    </row>
  </sheetData>
  <sheetProtection/>
  <mergeCells count="4">
    <mergeCell ref="A1:B1"/>
    <mergeCell ref="A3:B3"/>
    <mergeCell ref="A4:B4"/>
    <mergeCell ref="A6:B6"/>
  </mergeCells>
  <hyperlinks>
    <hyperlink ref="B10" location="'1-й Индустриальный пер.д.12'!A1" display="'1-й Индустриальный пер.д.12"/>
    <hyperlink ref="B11" location="'Бронная ул.д.13 корп.1'!A1" display="'Бронная ул.д.13 корп.1"/>
    <hyperlink ref="B12" location="'Бронная ул.д.14'!A1" display="'Бронная ул.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 корп.3'!A1" display="'Магистральная ул.д.13 корп.3"/>
    <hyperlink ref="B17" location="'Магистральная ул.д.16'!A1" display="'Магистральная ул.д.16"/>
    <hyperlink ref="B18" location="'Магистральная ул.д.19'!A1" display="'Магистральная ул.д.19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 корп.11'!A1" display="'Культуры ул.д.10 корп.11"/>
    <hyperlink ref="B25" location="'Октябрьская ул.д.31 корп.1'!A1" display="'Октябрьская ул.д.31 корп.1"/>
    <hyperlink ref="B26" location="'Октябрьская ул.д.32 корп.16'!A1" display="'Октябрьская ул.д.32 корп.16"/>
    <hyperlink ref="B27" location="'Октябрьская ул.д.34'!A1" display="'Октябрьская ул.д.34"/>
    <hyperlink ref="B28" location="'Октябрьская ул.д.37 &quot;а&quot;'!A1" display="'Октябрьская ул.д.37 &quot;а&quot;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8'!A1" display="'Октябрьская ул.д.38"/>
    <hyperlink ref="B32" location="'Октябрьская ул.д.39'!A1" display="'Октябрьская ул.д.39"/>
    <hyperlink ref="B33" location="'Октябрьская ул.д.40 корп.17'!A1" display="'Октябрьская ул.д.40 корп.17"/>
    <hyperlink ref="B34" location="'Октябрьская ул.д.49 корп.1'!A1" display="'Октябрьская ул.д.49 корп.1"/>
    <hyperlink ref="B35" location="'Октябрьская ул.д.52'!A1" display="'Октябрьская ул.д.52"/>
    <hyperlink ref="B36" location="'Октябрьская ул.д.56'!A1" display="'Октябрьская ул.д.56"/>
    <hyperlink ref="B37" location="'Энгельса ул.д.31'!A1" display="'Энгельса ул.д.31"/>
    <hyperlink ref="B38" location="'Энгельса ул.д.35 корп.7'!A1" display="'Энгельса ул.д.35 корп.7"/>
    <hyperlink ref="B39" location="'Энгельса ул.д.43'!A1" display="'Энгельса ул.д.43"/>
    <hyperlink ref="B40" location="'Энгельса ул.д.47'!A1" display="'Энгельса ул.д.47"/>
    <hyperlink ref="B41" location="'Энгельса ул.д.51'!A1" display="'Энгельса ул.д.51"/>
    <hyperlink ref="B42" location="'Энгельса ул.д.53'!A1" display="'Энгельса ул.д.53"/>
    <hyperlink ref="B19" location="'Магистральная ул.д.20'!A1" display="'Магистральная ул.д.20"/>
    <hyperlink ref="B43" location="'Октябрьская ул.д.58'!A1" display="Октябрьская ул.,д.58"/>
    <hyperlink ref="B44" location="'Октябрьская ул.д.60'!A1" display="Октябрьская ул.,д.60"/>
    <hyperlink ref="B45" location="'Магистральная ул.д.13'!A1" display="Магистральная ул.д.13"/>
    <hyperlink ref="B46" location="'Магистральная ул.д.15'!A1" display="Магистральная ул.д.15"/>
    <hyperlink ref="B47" location="'Магистральная ул.д.17'!A1" display="Магистральная ул.д.17"/>
    <hyperlink ref="B48" location="'Новикова-Прибоя ул.д.24 корп.1'!A1" display="Новикова-Прибоя ул.д.24 корп.1"/>
    <hyperlink ref="B49" location="'Новикова-Прибоя ул.д.24 корп.2'!A1" display="Новикова-Прибоя ул.д.24 корп.2"/>
    <hyperlink ref="B13" location="'Бронная 20 корп1'!A1" display="Бронная 20 корп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00390625" style="0" customWidth="1"/>
    <col min="3" max="3" width="17.00390625" style="0" hidden="1" customWidth="1"/>
    <col min="4" max="4" width="20.421875" style="0" hidden="1" customWidth="1"/>
    <col min="5" max="5" width="29.7109375" style="0" customWidth="1"/>
  </cols>
  <sheetData>
    <row r="1" spans="1:5" ht="37.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63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7692.5</v>
      </c>
    </row>
    <row r="8" spans="1:5" ht="15">
      <c r="A8" s="96" t="s">
        <v>2</v>
      </c>
      <c r="B8" s="96"/>
      <c r="C8" s="8"/>
      <c r="D8" s="8"/>
      <c r="E8" s="9">
        <v>12.46</v>
      </c>
    </row>
    <row r="9" spans="1:5" ht="15">
      <c r="A9" s="97"/>
      <c r="B9" s="97"/>
      <c r="C9" s="8"/>
      <c r="D9" s="8"/>
      <c r="E9" s="14">
        <f>E7*E8</f>
        <v>95848.55</v>
      </c>
    </row>
    <row r="10" spans="1:5" ht="60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1.5147453999999998</v>
      </c>
      <c r="D11" s="8">
        <v>7692.5</v>
      </c>
      <c r="E11" s="52">
        <f aca="true" t="shared" si="0" ref="E11:E66">C11*D11</f>
        <v>11652.178989499998</v>
      </c>
    </row>
    <row r="12" spans="1:5" ht="15">
      <c r="A12" s="2"/>
      <c r="B12" s="2" t="s">
        <v>4</v>
      </c>
      <c r="C12" s="28"/>
      <c r="D12" s="8">
        <f>E7</f>
        <v>7692.5</v>
      </c>
      <c r="E12" s="13"/>
    </row>
    <row r="13" spans="1:5" ht="15">
      <c r="A13" s="3">
        <v>1.1</v>
      </c>
      <c r="B13" s="2" t="s">
        <v>45</v>
      </c>
      <c r="C13" s="5">
        <f>C14+C15</f>
        <v>0.9027</v>
      </c>
      <c r="D13" s="8">
        <f>E7</f>
        <v>7692.5</v>
      </c>
      <c r="E13" s="13">
        <f t="shared" si="0"/>
        <v>6944.0197499999995</v>
      </c>
    </row>
    <row r="14" spans="1:5" ht="15">
      <c r="A14" s="2"/>
      <c r="B14" s="2" t="s">
        <v>5</v>
      </c>
      <c r="C14" s="6">
        <v>0.9027</v>
      </c>
      <c r="D14" s="8">
        <f>E7</f>
        <v>7692.5</v>
      </c>
      <c r="E14" s="13">
        <f t="shared" si="0"/>
        <v>6944.0197499999995</v>
      </c>
    </row>
    <row r="15" spans="1:5" ht="15">
      <c r="A15" s="2"/>
      <c r="B15" s="2" t="s">
        <v>6</v>
      </c>
      <c r="C15" s="6"/>
      <c r="D15" s="8">
        <f>E7</f>
        <v>7692.5</v>
      </c>
      <c r="E15" s="13"/>
    </row>
    <row r="16" spans="1:5" ht="15">
      <c r="A16" s="2">
        <v>1.2</v>
      </c>
      <c r="B16" s="4" t="s">
        <v>125</v>
      </c>
      <c r="C16" s="6">
        <f>(C14+C15)*0.202</f>
        <v>0.1823454</v>
      </c>
      <c r="D16" s="8">
        <f>E7</f>
        <v>7692.5</v>
      </c>
      <c r="E16" s="13">
        <f t="shared" si="0"/>
        <v>1402.6919894999999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7692.5</v>
      </c>
      <c r="E17" s="13">
        <f t="shared" si="0"/>
        <v>60.77075000000001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7692.5</v>
      </c>
      <c r="E18" s="13">
        <f t="shared" si="0"/>
        <v>471.55025</v>
      </c>
    </row>
    <row r="19" spans="1:5" ht="15">
      <c r="A19" s="2">
        <v>1.5</v>
      </c>
      <c r="B19" s="39" t="s">
        <v>9</v>
      </c>
      <c r="C19" s="34"/>
      <c r="D19" s="8">
        <f>E7</f>
        <v>7692.5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7692.5</v>
      </c>
      <c r="E20" s="13">
        <f t="shared" si="0"/>
        <v>576.9375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7692.5</v>
      </c>
      <c r="E21" s="13">
        <f t="shared" si="0"/>
        <v>772.327</v>
      </c>
    </row>
    <row r="22" spans="1:5" ht="15">
      <c r="A22" s="2">
        <v>1.8</v>
      </c>
      <c r="B22" s="39" t="s">
        <v>46</v>
      </c>
      <c r="C22" s="34">
        <v>0.1851</v>
      </c>
      <c r="D22" s="8">
        <f>E7</f>
        <v>7692.5</v>
      </c>
      <c r="E22" s="13">
        <f t="shared" si="0"/>
        <v>1423.88175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f>E7</f>
        <v>7692.5</v>
      </c>
      <c r="E23" s="52">
        <f t="shared" si="0"/>
        <v>20695.901999999995</v>
      </c>
    </row>
    <row r="24" spans="1:5" ht="15">
      <c r="A24" s="39">
        <v>2.1</v>
      </c>
      <c r="B24" s="39" t="s">
        <v>13</v>
      </c>
      <c r="C24" s="34">
        <v>0.5524</v>
      </c>
      <c r="D24" s="8">
        <f>E7</f>
        <v>7692.5</v>
      </c>
      <c r="E24" s="13">
        <f t="shared" si="0"/>
        <v>4249.337</v>
      </c>
    </row>
    <row r="25" spans="1:5" ht="15">
      <c r="A25" s="39">
        <v>2.2</v>
      </c>
      <c r="B25" s="39" t="s">
        <v>14</v>
      </c>
      <c r="C25" s="34">
        <v>0.1986</v>
      </c>
      <c r="D25" s="8">
        <f>E7</f>
        <v>7692.5</v>
      </c>
      <c r="E25" s="13">
        <f t="shared" si="0"/>
        <v>1527.7305</v>
      </c>
    </row>
    <row r="26" spans="1:5" ht="15">
      <c r="A26" s="39">
        <v>2.3</v>
      </c>
      <c r="B26" s="45" t="s">
        <v>15</v>
      </c>
      <c r="C26" s="34">
        <v>1.4823</v>
      </c>
      <c r="D26" s="8">
        <f>E7</f>
        <v>7692.5</v>
      </c>
      <c r="E26" s="13">
        <f t="shared" si="0"/>
        <v>11402.59275</v>
      </c>
    </row>
    <row r="27" spans="1:5" ht="15">
      <c r="A27" s="39">
        <v>2.4</v>
      </c>
      <c r="B27" s="45" t="s">
        <v>47</v>
      </c>
      <c r="C27" s="34">
        <v>0.0176</v>
      </c>
      <c r="D27" s="8">
        <f>E7</f>
        <v>7692.5</v>
      </c>
      <c r="E27" s="13">
        <f t="shared" si="0"/>
        <v>135.388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7692.5</v>
      </c>
      <c r="E28" s="13">
        <f t="shared" si="0"/>
        <v>1793.8909999999998</v>
      </c>
    </row>
    <row r="29" spans="1:5" ht="15">
      <c r="A29" s="39">
        <v>2.6</v>
      </c>
      <c r="B29" s="39" t="s">
        <v>48</v>
      </c>
      <c r="C29" s="34">
        <v>0.067</v>
      </c>
      <c r="D29" s="8">
        <f>E7</f>
        <v>7692.5</v>
      </c>
      <c r="E29" s="13">
        <f t="shared" si="0"/>
        <v>515.3975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7692.5</v>
      </c>
      <c r="E30" s="13">
        <f t="shared" si="0"/>
        <v>70.771</v>
      </c>
    </row>
    <row r="31" spans="1:5" ht="15">
      <c r="A31" s="39">
        <v>2.8</v>
      </c>
      <c r="B31" s="39" t="s">
        <v>49</v>
      </c>
      <c r="C31" s="34"/>
      <c r="D31" s="8">
        <f>D30</f>
        <v>7692.5</v>
      </c>
      <c r="E31" s="13"/>
    </row>
    <row r="32" spans="1:5" ht="15">
      <c r="A32" s="39">
        <v>2.9</v>
      </c>
      <c r="B32" s="39" t="s">
        <v>18</v>
      </c>
      <c r="C32" s="34">
        <v>0.0484</v>
      </c>
      <c r="D32" s="8">
        <f>D30</f>
        <v>7692.5</v>
      </c>
      <c r="E32" s="13">
        <f t="shared" si="0"/>
        <v>372.317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7692.5</v>
      </c>
      <c r="E33" s="13">
        <f t="shared" si="0"/>
        <v>111.54125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7692.5</v>
      </c>
      <c r="E34" s="13">
        <f t="shared" si="0"/>
        <v>202.31275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7692.5</v>
      </c>
      <c r="E35" s="13">
        <f t="shared" si="0"/>
        <v>161.54250000000002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7692.5</v>
      </c>
      <c r="E36" s="13">
        <f t="shared" si="0"/>
        <v>153.08075</v>
      </c>
    </row>
    <row r="37" spans="1:5" ht="15">
      <c r="A37" s="39">
        <v>2.14</v>
      </c>
      <c r="B37" s="45" t="s">
        <v>46</v>
      </c>
      <c r="C37" s="34"/>
      <c r="D37" s="8">
        <f>D34</f>
        <v>7692.5</v>
      </c>
      <c r="E37" s="13"/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f>D35</f>
        <v>7692.5</v>
      </c>
      <c r="E38" s="52">
        <f t="shared" si="0"/>
        <v>18054.2975</v>
      </c>
    </row>
    <row r="39" spans="1:5" ht="15">
      <c r="A39" s="39">
        <v>3.1</v>
      </c>
      <c r="B39" s="39" t="s">
        <v>24</v>
      </c>
      <c r="C39" s="34">
        <v>2.28</v>
      </c>
      <c r="D39" s="8">
        <f>D38</f>
        <v>7692.5</v>
      </c>
      <c r="E39" s="13">
        <f t="shared" si="0"/>
        <v>17538.899999999998</v>
      </c>
    </row>
    <row r="40" spans="1:5" ht="15">
      <c r="A40" s="39">
        <v>3.2</v>
      </c>
      <c r="B40" s="39" t="s">
        <v>25</v>
      </c>
      <c r="C40" s="34">
        <v>0.0217</v>
      </c>
      <c r="D40" s="8">
        <f>D39</f>
        <v>7692.5</v>
      </c>
      <c r="E40" s="13">
        <f t="shared" si="0"/>
        <v>166.92725000000002</v>
      </c>
    </row>
    <row r="41" spans="1:5" ht="15">
      <c r="A41" s="39">
        <v>3.3</v>
      </c>
      <c r="B41" s="39" t="s">
        <v>26</v>
      </c>
      <c r="C41" s="34">
        <v>0.0246</v>
      </c>
      <c r="D41" s="8">
        <f>D39</f>
        <v>7692.5</v>
      </c>
      <c r="E41" s="13">
        <f t="shared" si="0"/>
        <v>189.2355</v>
      </c>
    </row>
    <row r="42" spans="1:5" ht="15">
      <c r="A42" s="39">
        <v>3.4</v>
      </c>
      <c r="B42" s="39" t="s">
        <v>27</v>
      </c>
      <c r="C42" s="34">
        <v>0.0009</v>
      </c>
      <c r="D42" s="8">
        <f>D39</f>
        <v>7692.5</v>
      </c>
      <c r="E42" s="13">
        <f t="shared" si="0"/>
        <v>6.9232499999999995</v>
      </c>
    </row>
    <row r="43" spans="1:5" ht="15">
      <c r="A43" s="39">
        <v>3.5</v>
      </c>
      <c r="B43" s="39" t="s">
        <v>28</v>
      </c>
      <c r="C43" s="34">
        <v>0.0198</v>
      </c>
      <c r="D43" s="8">
        <f>D39</f>
        <v>7692.5</v>
      </c>
      <c r="E43" s="13">
        <f t="shared" si="0"/>
        <v>152.31150000000002</v>
      </c>
    </row>
    <row r="44" spans="1:5" ht="23.25">
      <c r="A44" s="40">
        <v>4</v>
      </c>
      <c r="B44" s="43" t="s">
        <v>29</v>
      </c>
      <c r="C44" s="33">
        <f>SUM(C45:C52)</f>
        <v>2.1848737</v>
      </c>
      <c r="D44" s="8">
        <f>D41</f>
        <v>7692.5</v>
      </c>
      <c r="E44" s="52">
        <f t="shared" si="0"/>
        <v>16807.14093725</v>
      </c>
    </row>
    <row r="45" spans="1:5" ht="23.25">
      <c r="A45" s="39">
        <v>4.1</v>
      </c>
      <c r="B45" s="45" t="s">
        <v>51</v>
      </c>
      <c r="C45" s="34">
        <v>1.4335</v>
      </c>
      <c r="D45" s="8">
        <f>D43</f>
        <v>7692.5</v>
      </c>
      <c r="E45" s="13">
        <f t="shared" si="0"/>
        <v>11027.19875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f>D43</f>
        <v>7692.5</v>
      </c>
      <c r="E46" s="13">
        <f t="shared" si="0"/>
        <v>2227.4941475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f>D43</f>
        <v>7692.5</v>
      </c>
      <c r="E47" s="13">
        <f t="shared" si="0"/>
        <v>1325.4692897500001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7692.5</v>
      </c>
      <c r="E48" s="13">
        <f t="shared" si="0"/>
        <v>163.081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7692.5</v>
      </c>
      <c r="E49" s="13">
        <f t="shared" si="0"/>
        <v>146.1575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7692.5</v>
      </c>
      <c r="E50" s="13">
        <f t="shared" si="0"/>
        <v>27.693</v>
      </c>
    </row>
    <row r="51" spans="1:5" ht="15">
      <c r="A51" s="39">
        <v>4.7</v>
      </c>
      <c r="B51" s="39" t="s">
        <v>34</v>
      </c>
      <c r="C51" s="34">
        <v>0.0823</v>
      </c>
      <c r="D51" s="8">
        <f>D44</f>
        <v>7692.5</v>
      </c>
      <c r="E51" s="13">
        <f t="shared" si="0"/>
        <v>633.09275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7692.5</v>
      </c>
      <c r="E52" s="13">
        <f t="shared" si="0"/>
        <v>1256.9544999999998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7692.5</v>
      </c>
      <c r="E53" s="52">
        <f t="shared" si="0"/>
        <v>7689.072222000001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7692.5</v>
      </c>
      <c r="E54" s="13">
        <f t="shared" si="0"/>
        <v>3517.011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7692.5</v>
      </c>
      <c r="E55" s="13">
        <f t="shared" si="0"/>
        <v>710.436222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7692.5</v>
      </c>
      <c r="E56" s="13">
        <f t="shared" si="0"/>
        <v>1384.6499999999999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7692.5</v>
      </c>
      <c r="E57" s="13">
        <f t="shared" si="0"/>
        <v>2007.7425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7692.5</v>
      </c>
      <c r="E58" s="13">
        <f t="shared" si="0"/>
        <v>69.2325</v>
      </c>
    </row>
    <row r="59" spans="1:5" ht="15">
      <c r="A59" s="40">
        <v>6</v>
      </c>
      <c r="B59" s="43" t="s">
        <v>54</v>
      </c>
      <c r="C59" s="33">
        <v>2.2401</v>
      </c>
      <c r="D59" s="8">
        <f>D48</f>
        <v>7692.5</v>
      </c>
      <c r="E59" s="52">
        <v>7577.9</v>
      </c>
    </row>
    <row r="60" spans="1:5" ht="15">
      <c r="A60" s="2">
        <v>6.1</v>
      </c>
      <c r="B60" s="4" t="s">
        <v>128</v>
      </c>
      <c r="C60" s="33">
        <f>12.46*9.85%</f>
        <v>1.22731</v>
      </c>
      <c r="D60" s="8"/>
      <c r="E60" s="13">
        <f>E66*9.85%</f>
        <v>9441.082175</v>
      </c>
    </row>
    <row r="61" spans="1:5" ht="15">
      <c r="A61" s="40">
        <v>7</v>
      </c>
      <c r="B61" s="44" t="s">
        <v>38</v>
      </c>
      <c r="C61" s="33">
        <v>0.009</v>
      </c>
      <c r="D61" s="8">
        <f>D48</f>
        <v>7692.5</v>
      </c>
      <c r="E61" s="52">
        <f t="shared" si="0"/>
        <v>69.2325</v>
      </c>
    </row>
    <row r="62" spans="1:5" ht="15">
      <c r="A62" s="40">
        <v>8</v>
      </c>
      <c r="B62" s="44" t="s">
        <v>39</v>
      </c>
      <c r="C62" s="37">
        <f>C61+C59+C53+C44+C38+C23+C11</f>
        <v>11.985673499999997</v>
      </c>
      <c r="D62" s="8">
        <f>D50</f>
        <v>7692.5</v>
      </c>
      <c r="E62" s="52">
        <f t="shared" si="0"/>
        <v>92199.79339874999</v>
      </c>
    </row>
    <row r="63" spans="1:5" ht="15">
      <c r="A63" s="47">
        <v>9</v>
      </c>
      <c r="B63" s="39" t="s">
        <v>40</v>
      </c>
      <c r="C63" s="34">
        <v>0.4125</v>
      </c>
      <c r="D63" s="8">
        <f>D52</f>
        <v>7692.5</v>
      </c>
      <c r="E63" s="13">
        <f t="shared" si="0"/>
        <v>3173.15625</v>
      </c>
    </row>
    <row r="64" spans="1:5" ht="15">
      <c r="A64" s="47">
        <v>10</v>
      </c>
      <c r="B64" s="39" t="s">
        <v>55</v>
      </c>
      <c r="C64" s="34">
        <f>C63*15%</f>
        <v>0.06187499999999999</v>
      </c>
      <c r="D64" s="8">
        <f>D52</f>
        <v>7692.5</v>
      </c>
      <c r="E64" s="13">
        <f t="shared" si="0"/>
        <v>475.97343749999993</v>
      </c>
    </row>
    <row r="65" spans="1:5" ht="15">
      <c r="A65" s="40">
        <v>11</v>
      </c>
      <c r="B65" s="40" t="s">
        <v>41</v>
      </c>
      <c r="C65" s="33">
        <f>C62+C63+C64</f>
        <v>12.460048499999997</v>
      </c>
      <c r="D65" s="8">
        <f>D53</f>
        <v>7692.5</v>
      </c>
      <c r="E65" s="52">
        <f t="shared" si="0"/>
        <v>95848.92308624998</v>
      </c>
    </row>
    <row r="66" spans="1:5" ht="15">
      <c r="A66" s="39"/>
      <c r="B66" s="45" t="s">
        <v>56</v>
      </c>
      <c r="C66" s="38">
        <v>12.46</v>
      </c>
      <c r="D66" s="8">
        <f>D54</f>
        <v>7692.5</v>
      </c>
      <c r="E66" s="13">
        <f t="shared" si="0"/>
        <v>95848.55</v>
      </c>
    </row>
    <row r="68" spans="1:5" ht="15" hidden="1">
      <c r="A68" s="103" t="s">
        <v>96</v>
      </c>
      <c r="B68" s="103"/>
      <c r="C68" s="103"/>
      <c r="D68" s="103"/>
      <c r="E68" s="103"/>
    </row>
    <row r="70" spans="1:5" ht="50.2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63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7692.5</v>
      </c>
    </row>
    <row r="77" spans="1:5" ht="15">
      <c r="A77" s="96" t="s">
        <v>2</v>
      </c>
      <c r="B77" s="96"/>
      <c r="C77" s="8"/>
      <c r="D77" s="8"/>
      <c r="E77" s="9">
        <v>13.93</v>
      </c>
    </row>
    <row r="78" spans="1:5" ht="15">
      <c r="A78" s="97"/>
      <c r="B78" s="97"/>
      <c r="C78" s="8"/>
      <c r="D78" s="8"/>
      <c r="E78" s="14">
        <f>E76*E77</f>
        <v>107156.525</v>
      </c>
    </row>
    <row r="79" spans="1:5" ht="50.2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1.5177150000000004</v>
      </c>
      <c r="D80" s="8">
        <v>7692.5</v>
      </c>
      <c r="E80" s="52">
        <f aca="true" t="shared" si="1" ref="E80:E127">C80*D80</f>
        <v>11675.022637500002</v>
      </c>
    </row>
    <row r="81" spans="1:5" ht="15">
      <c r="A81" s="60"/>
      <c r="B81" s="61" t="s">
        <v>4</v>
      </c>
      <c r="C81" s="77"/>
      <c r="D81" s="8">
        <f>E76</f>
        <v>7692.5</v>
      </c>
      <c r="E81" s="83"/>
    </row>
    <row r="82" spans="1:5" ht="15">
      <c r="A82" s="3">
        <v>1.1</v>
      </c>
      <c r="B82" s="4" t="s">
        <v>45</v>
      </c>
      <c r="C82" s="5">
        <f>C83+C84</f>
        <v>1.0075</v>
      </c>
      <c r="D82" s="8">
        <f>E76</f>
        <v>7692.5</v>
      </c>
      <c r="E82" s="83">
        <f t="shared" si="1"/>
        <v>7750.19375</v>
      </c>
    </row>
    <row r="83" spans="1:5" ht="15">
      <c r="A83" s="2"/>
      <c r="B83" s="4" t="s">
        <v>5</v>
      </c>
      <c r="C83" s="6">
        <v>1.0075</v>
      </c>
      <c r="D83" s="8">
        <f>E76</f>
        <v>7692.5</v>
      </c>
      <c r="E83" s="83">
        <f t="shared" si="1"/>
        <v>7750.19375</v>
      </c>
    </row>
    <row r="84" spans="1:5" ht="15">
      <c r="A84" s="2"/>
      <c r="B84" s="4" t="s">
        <v>6</v>
      </c>
      <c r="C84" s="6"/>
      <c r="D84" s="8">
        <f>E76</f>
        <v>7692.5</v>
      </c>
      <c r="E84" s="83"/>
    </row>
    <row r="85" spans="1:5" ht="15">
      <c r="A85" s="2">
        <v>1.2</v>
      </c>
      <c r="B85" s="4" t="s">
        <v>125</v>
      </c>
      <c r="C85" s="6">
        <f>(C83+C84)*0.202</f>
        <v>0.20351500000000003</v>
      </c>
      <c r="D85" s="8">
        <f>E76</f>
        <v>7692.5</v>
      </c>
      <c r="E85" s="83">
        <f t="shared" si="1"/>
        <v>1565.5391375000002</v>
      </c>
    </row>
    <row r="86" spans="1:5" ht="23.25">
      <c r="A86" s="2">
        <v>1.3</v>
      </c>
      <c r="B86" s="4" t="s">
        <v>147</v>
      </c>
      <c r="C86" s="6">
        <v>0.0087</v>
      </c>
      <c r="D86" s="8">
        <f>E76</f>
        <v>7692.5</v>
      </c>
      <c r="E86" s="83">
        <f t="shared" si="1"/>
        <v>66.92474999999999</v>
      </c>
    </row>
    <row r="87" spans="1:5" ht="15">
      <c r="A87" s="2">
        <v>1.4</v>
      </c>
      <c r="B87" s="45" t="s">
        <v>9</v>
      </c>
      <c r="C87" s="34"/>
      <c r="D87" s="8">
        <f>E76</f>
        <v>7692.5</v>
      </c>
      <c r="E87" s="83"/>
    </row>
    <row r="88" spans="1:5" ht="15">
      <c r="A88" s="2">
        <v>1.5</v>
      </c>
      <c r="B88" s="45" t="s">
        <v>10</v>
      </c>
      <c r="C88" s="34">
        <v>0.0816</v>
      </c>
      <c r="D88" s="8">
        <f>E76</f>
        <v>7692.5</v>
      </c>
      <c r="E88" s="83">
        <f t="shared" si="1"/>
        <v>627.7080000000001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7692.5</v>
      </c>
      <c r="E89" s="83">
        <f t="shared" si="1"/>
        <v>895.407</v>
      </c>
    </row>
    <row r="90" spans="1:5" ht="15">
      <c r="A90" s="2">
        <v>1.7</v>
      </c>
      <c r="B90" s="45" t="s">
        <v>149</v>
      </c>
      <c r="C90" s="63">
        <v>0.1</v>
      </c>
      <c r="D90" s="8">
        <f>E76</f>
        <v>7692.5</v>
      </c>
      <c r="E90" s="83">
        <f t="shared" si="1"/>
        <v>769.25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f>E76</f>
        <v>7692.5</v>
      </c>
      <c r="E91" s="52">
        <f t="shared" si="1"/>
        <v>21285.1475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7692.5</v>
      </c>
      <c r="E92" s="83">
        <f t="shared" si="1"/>
        <v>4762.42675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7692.5</v>
      </c>
      <c r="E93" s="83">
        <f t="shared" si="1"/>
        <v>1794.6602500000001</v>
      </c>
    </row>
    <row r="94" spans="1:5" ht="15">
      <c r="A94" s="39">
        <v>2.3</v>
      </c>
      <c r="B94" s="45" t="s">
        <v>15</v>
      </c>
      <c r="C94" s="34">
        <v>1.373</v>
      </c>
      <c r="D94" s="8">
        <f>E76</f>
        <v>7692.5</v>
      </c>
      <c r="E94" s="83">
        <f t="shared" si="1"/>
        <v>10561.8025</v>
      </c>
    </row>
    <row r="95" spans="1:5" ht="15">
      <c r="A95" s="39">
        <v>2.4</v>
      </c>
      <c r="B95" s="45" t="s">
        <v>47</v>
      </c>
      <c r="C95" s="34">
        <v>0.0192</v>
      </c>
      <c r="D95" s="8">
        <f>E76</f>
        <v>7692.5</v>
      </c>
      <c r="E95" s="83">
        <f t="shared" si="1"/>
        <v>147.696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7692.5</v>
      </c>
      <c r="E96" s="83">
        <f t="shared" si="1"/>
        <v>2005.43475</v>
      </c>
    </row>
    <row r="97" spans="1:5" ht="15">
      <c r="A97" s="39">
        <v>2.6</v>
      </c>
      <c r="B97" s="45" t="s">
        <v>48</v>
      </c>
      <c r="C97" s="34">
        <v>0.0668</v>
      </c>
      <c r="D97" s="12">
        <f>E76</f>
        <v>7692.5</v>
      </c>
      <c r="E97" s="83">
        <f t="shared" si="1"/>
        <v>513.859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7692.5</v>
      </c>
      <c r="E98" s="83">
        <f t="shared" si="1"/>
        <v>70.771</v>
      </c>
    </row>
    <row r="99" spans="1:5" ht="15">
      <c r="A99" s="39">
        <v>2.8</v>
      </c>
      <c r="B99" s="45" t="s">
        <v>150</v>
      </c>
      <c r="C99" s="34"/>
      <c r="D99" s="8">
        <f>D98</f>
        <v>7692.5</v>
      </c>
      <c r="E99" s="83"/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7692.5</v>
      </c>
      <c r="E100" s="83">
        <f t="shared" si="1"/>
        <v>371.54775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7692.5</v>
      </c>
      <c r="E101" s="83">
        <f t="shared" si="1"/>
        <v>110.77199999999999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7692.5</v>
      </c>
      <c r="E102" s="83">
        <f t="shared" si="1"/>
        <v>416.9335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7692.5</v>
      </c>
      <c r="E103" s="83">
        <f t="shared" si="1"/>
        <v>376.9325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7692.5</v>
      </c>
      <c r="E104" s="83">
        <f t="shared" si="1"/>
        <v>152.31150000000002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f>D103</f>
        <v>7692.5</v>
      </c>
      <c r="E105" s="52">
        <f t="shared" si="1"/>
        <v>20004.34625</v>
      </c>
    </row>
    <row r="106" spans="1:5" ht="15">
      <c r="A106" s="39">
        <v>3.1</v>
      </c>
      <c r="B106" s="45" t="s">
        <v>24</v>
      </c>
      <c r="C106" s="34">
        <v>2.4367</v>
      </c>
      <c r="D106" s="8">
        <f>D103</f>
        <v>7692.5</v>
      </c>
      <c r="E106" s="83">
        <f t="shared" si="1"/>
        <v>18744.31475</v>
      </c>
    </row>
    <row r="107" spans="1:5" ht="15">
      <c r="A107" s="39">
        <v>3.2</v>
      </c>
      <c r="B107" s="45" t="s">
        <v>25</v>
      </c>
      <c r="C107" s="34">
        <v>0.163</v>
      </c>
      <c r="D107" s="8">
        <f>D104</f>
        <v>7692.5</v>
      </c>
      <c r="E107" s="83">
        <f t="shared" si="1"/>
        <v>1253.8775</v>
      </c>
    </row>
    <row r="108" spans="1:5" ht="15">
      <c r="A108" s="39">
        <v>3.3</v>
      </c>
      <c r="B108" s="45" t="s">
        <v>28</v>
      </c>
      <c r="C108" s="34">
        <v>0.0008</v>
      </c>
      <c r="D108" s="8">
        <f>D107</f>
        <v>7692.5</v>
      </c>
      <c r="E108" s="83">
        <f t="shared" si="1"/>
        <v>6.154</v>
      </c>
    </row>
    <row r="109" spans="1:5" ht="23.25">
      <c r="A109" s="40">
        <v>4</v>
      </c>
      <c r="B109" s="43" t="s">
        <v>29</v>
      </c>
      <c r="C109" s="33">
        <f>SUM(C110:C116)</f>
        <v>2.63403268</v>
      </c>
      <c r="D109" s="8">
        <f>D108</f>
        <v>7692.5</v>
      </c>
      <c r="E109" s="52">
        <f t="shared" si="1"/>
        <v>20262.2963909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7692.5</v>
      </c>
      <c r="E110" s="83">
        <f t="shared" si="1"/>
        <v>14072.6595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7692.5</v>
      </c>
      <c r="E111" s="83">
        <f t="shared" si="1"/>
        <v>2842.677219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f>D108</f>
        <v>7692.5</v>
      </c>
      <c r="E112" s="83">
        <f t="shared" si="1"/>
        <v>1691.5336719000002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7692.5</v>
      </c>
      <c r="E113" s="83">
        <f t="shared" si="1"/>
        <v>120.77224999999999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7692.5</v>
      </c>
      <c r="E114" s="83">
        <f t="shared" si="1"/>
        <v>27.693</v>
      </c>
    </row>
    <row r="115" spans="1:5" ht="15">
      <c r="A115" s="39">
        <v>4.6</v>
      </c>
      <c r="B115" s="45" t="s">
        <v>34</v>
      </c>
      <c r="C115" s="34">
        <v>0.08</v>
      </c>
      <c r="D115" s="8">
        <f>D112</f>
        <v>7692.5</v>
      </c>
      <c r="E115" s="83">
        <f t="shared" si="1"/>
        <v>615.4</v>
      </c>
    </row>
    <row r="116" spans="1:5" ht="15">
      <c r="A116" s="39">
        <v>4.7</v>
      </c>
      <c r="B116" s="45" t="s">
        <v>52</v>
      </c>
      <c r="C116" s="34">
        <v>0.1159</v>
      </c>
      <c r="D116" s="8">
        <f>D112</f>
        <v>7692.5</v>
      </c>
      <c r="E116" s="83">
        <f t="shared" si="1"/>
        <v>891.56075</v>
      </c>
    </row>
    <row r="117" spans="1:5" ht="15">
      <c r="A117" s="40">
        <v>5</v>
      </c>
      <c r="B117" s="43" t="s">
        <v>35</v>
      </c>
      <c r="C117" s="33">
        <f>SUM(C118:C121)</f>
        <v>1.2856634</v>
      </c>
      <c r="D117" s="8">
        <f>D112</f>
        <v>7692.5</v>
      </c>
      <c r="E117" s="52">
        <f t="shared" si="1"/>
        <v>9889.9657045</v>
      </c>
    </row>
    <row r="118" spans="1:5" ht="23.25">
      <c r="A118" s="39">
        <v>5.1</v>
      </c>
      <c r="B118" s="45" t="s">
        <v>53</v>
      </c>
      <c r="C118" s="34">
        <v>0.6617</v>
      </c>
      <c r="D118" s="8">
        <f>D113</f>
        <v>7692.5</v>
      </c>
      <c r="E118" s="83">
        <f t="shared" si="1"/>
        <v>5090.12725</v>
      </c>
    </row>
    <row r="119" spans="1:5" ht="15">
      <c r="A119" s="39">
        <v>5.2</v>
      </c>
      <c r="B119" s="45" t="s">
        <v>125</v>
      </c>
      <c r="C119" s="34">
        <f>C118*0.202</f>
        <v>0.1336634</v>
      </c>
      <c r="D119" s="8">
        <f>D113</f>
        <v>7692.5</v>
      </c>
      <c r="E119" s="83">
        <f t="shared" si="1"/>
        <v>1028.2057045</v>
      </c>
    </row>
    <row r="120" spans="1:5" ht="15">
      <c r="A120" s="39">
        <v>5.3</v>
      </c>
      <c r="B120" s="45" t="s">
        <v>36</v>
      </c>
      <c r="C120" s="34">
        <v>0.2159</v>
      </c>
      <c r="D120" s="8">
        <f>D113</f>
        <v>7692.5</v>
      </c>
      <c r="E120" s="83">
        <f t="shared" si="1"/>
        <v>1660.81075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7692.5</v>
      </c>
      <c r="E121" s="83">
        <f t="shared" si="1"/>
        <v>2110.8219999999997</v>
      </c>
    </row>
    <row r="122" spans="1:5" ht="15">
      <c r="A122" s="40">
        <v>6</v>
      </c>
      <c r="B122" s="43" t="s">
        <v>54</v>
      </c>
      <c r="C122" s="33">
        <f>C130*18.5%</f>
        <v>2.57705</v>
      </c>
      <c r="D122" s="8">
        <f>D112</f>
        <v>7692.5</v>
      </c>
      <c r="E122" s="52">
        <f t="shared" si="1"/>
        <v>19823.957124999997</v>
      </c>
    </row>
    <row r="123" spans="1:5" ht="15">
      <c r="A123" s="44">
        <v>6.1</v>
      </c>
      <c r="B123" s="43" t="s">
        <v>128</v>
      </c>
      <c r="C123" s="33">
        <f>C130*9.85%</f>
        <v>1.372105</v>
      </c>
      <c r="D123" s="8">
        <f>D112</f>
        <v>7692.5</v>
      </c>
      <c r="E123" s="52">
        <f t="shared" si="1"/>
        <v>10554.917712499999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7692.5</v>
      </c>
      <c r="E124" s="52">
        <v>69.54</v>
      </c>
    </row>
    <row r="125" spans="1:5" ht="15">
      <c r="A125" s="40">
        <v>8</v>
      </c>
      <c r="B125" s="43" t="s">
        <v>39</v>
      </c>
      <c r="C125" s="37">
        <f>C124+C122+C117+C109+C105+C91+C80</f>
        <v>13.39096108</v>
      </c>
      <c r="D125" s="8">
        <f>D113</f>
        <v>7692.5</v>
      </c>
      <c r="E125" s="52">
        <f>E80+E91+E105+E109+E117+E122+E124</f>
        <v>103010.2756079</v>
      </c>
    </row>
    <row r="126" spans="1:5" ht="15">
      <c r="A126" s="47">
        <v>9</v>
      </c>
      <c r="B126" s="45" t="s">
        <v>40</v>
      </c>
      <c r="C126" s="34">
        <v>0.4686</v>
      </c>
      <c r="D126" s="8">
        <f>D114</f>
        <v>7692.5</v>
      </c>
      <c r="E126" s="83">
        <f t="shared" si="1"/>
        <v>3604.7055</v>
      </c>
    </row>
    <row r="127" spans="1:5" ht="15">
      <c r="A127" s="47">
        <v>10</v>
      </c>
      <c r="B127" s="45" t="s">
        <v>55</v>
      </c>
      <c r="C127" s="34">
        <v>0.0704</v>
      </c>
      <c r="D127" s="8">
        <f>D117</f>
        <v>7692.5</v>
      </c>
      <c r="E127" s="83">
        <f t="shared" si="1"/>
        <v>541.552</v>
      </c>
    </row>
    <row r="128" spans="1:5" ht="15">
      <c r="A128" s="40">
        <v>11</v>
      </c>
      <c r="B128" s="69" t="s">
        <v>41</v>
      </c>
      <c r="C128" s="33">
        <f>C125+C126+C127</f>
        <v>13.92996108</v>
      </c>
      <c r="D128" s="8">
        <f>D117</f>
        <v>7692.5</v>
      </c>
      <c r="E128" s="52">
        <f>E125+E126+E127</f>
        <v>107156.53310789999</v>
      </c>
    </row>
    <row r="129" ht="15">
      <c r="C129" s="73"/>
    </row>
    <row r="130" ht="15">
      <c r="C130" s="74">
        <v>13.93</v>
      </c>
    </row>
  </sheetData>
  <sheetProtection/>
  <mergeCells count="15">
    <mergeCell ref="A68:E68"/>
    <mergeCell ref="C10:E10"/>
    <mergeCell ref="A5:E5"/>
    <mergeCell ref="A1:E1"/>
    <mergeCell ref="A7:B7"/>
    <mergeCell ref="A8:B8"/>
    <mergeCell ref="A9:B9"/>
    <mergeCell ref="A3:E3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8.8515625" style="0" customWidth="1"/>
    <col min="3" max="3" width="15.7109375" style="0" hidden="1" customWidth="1"/>
    <col min="4" max="4" width="14.7109375" style="0" hidden="1" customWidth="1"/>
    <col min="5" max="5" width="36.42187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101</v>
      </c>
      <c r="B5" s="101"/>
      <c r="C5" s="101"/>
      <c r="D5" s="101"/>
      <c r="E5" s="101"/>
    </row>
    <row r="6" spans="1:5" ht="15">
      <c r="A6" s="16"/>
      <c r="B6" s="16"/>
      <c r="C6" s="16"/>
      <c r="D6" s="16"/>
      <c r="E6" s="16"/>
    </row>
    <row r="7" spans="1:5" ht="15">
      <c r="A7" s="96" t="s">
        <v>1</v>
      </c>
      <c r="B7" s="96"/>
      <c r="C7" s="8"/>
      <c r="D7" s="8"/>
      <c r="E7" s="9">
        <v>3927.5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39589.2</v>
      </c>
    </row>
    <row r="10" spans="1:5" ht="39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3927.5</v>
      </c>
      <c r="E11" s="52">
        <f>C11*D11</f>
        <v>8505.318592000001</v>
      </c>
    </row>
    <row r="12" spans="1:5" ht="15">
      <c r="A12" s="2"/>
      <c r="B12" s="2" t="s">
        <v>4</v>
      </c>
      <c r="C12" s="49"/>
      <c r="D12" s="8">
        <v>3927.5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1.5504</v>
      </c>
      <c r="D13" s="8">
        <v>3927.5</v>
      </c>
      <c r="E13" s="13">
        <f t="shared" si="0"/>
        <v>6089.196</v>
      </c>
    </row>
    <row r="14" spans="1:5" ht="15">
      <c r="A14" s="2"/>
      <c r="B14" s="2" t="s">
        <v>5</v>
      </c>
      <c r="C14" s="6">
        <v>1.5504</v>
      </c>
      <c r="D14" s="8">
        <v>3927.5</v>
      </c>
      <c r="E14" s="13">
        <f t="shared" si="0"/>
        <v>6089.196</v>
      </c>
    </row>
    <row r="15" spans="1:5" ht="15">
      <c r="A15" s="2"/>
      <c r="B15" s="2" t="s">
        <v>6</v>
      </c>
      <c r="C15" s="6"/>
      <c r="D15" s="8">
        <v>3927.5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3927.5</v>
      </c>
      <c r="E16" s="13">
        <f t="shared" si="0"/>
        <v>1230.0175920000001</v>
      </c>
    </row>
    <row r="17" spans="1:5" ht="15">
      <c r="A17" s="2">
        <v>1.3</v>
      </c>
      <c r="B17" s="2" t="s">
        <v>7</v>
      </c>
      <c r="C17" s="7">
        <v>0.0144</v>
      </c>
      <c r="D17" s="8">
        <v>3927.5</v>
      </c>
      <c r="E17" s="13">
        <f t="shared" si="0"/>
        <v>56.556</v>
      </c>
    </row>
    <row r="18" spans="1:5" ht="15">
      <c r="A18" s="2">
        <v>1.4</v>
      </c>
      <c r="B18" s="2" t="s">
        <v>8</v>
      </c>
      <c r="C18" s="7">
        <v>0.1122</v>
      </c>
      <c r="D18" s="8">
        <v>3927.5</v>
      </c>
      <c r="E18" s="13">
        <f t="shared" si="0"/>
        <v>440.66549999999995</v>
      </c>
    </row>
    <row r="19" spans="1:5" ht="15">
      <c r="A19" s="2">
        <v>1.5</v>
      </c>
      <c r="B19" s="39" t="s">
        <v>9</v>
      </c>
      <c r="C19" s="34"/>
      <c r="D19" s="8">
        <v>3927.5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v>3927.5</v>
      </c>
      <c r="E20" s="13">
        <f t="shared" si="0"/>
        <v>294.5625</v>
      </c>
    </row>
    <row r="21" spans="1:5" ht="15">
      <c r="A21" s="2">
        <v>1.7</v>
      </c>
      <c r="B21" s="39" t="s">
        <v>11</v>
      </c>
      <c r="C21" s="35">
        <v>0.1004</v>
      </c>
      <c r="D21" s="8">
        <v>3927.5</v>
      </c>
      <c r="E21" s="13">
        <f t="shared" si="0"/>
        <v>394.321</v>
      </c>
    </row>
    <row r="22" spans="1:5" ht="15">
      <c r="A22" s="2">
        <v>1.8</v>
      </c>
      <c r="B22" s="39" t="s">
        <v>46</v>
      </c>
      <c r="C22" s="34"/>
      <c r="D22" s="8">
        <v>3927.5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v>3927.5</v>
      </c>
      <c r="E23" s="52">
        <f t="shared" si="0"/>
        <v>7252.128749999999</v>
      </c>
    </row>
    <row r="24" spans="1:5" ht="15">
      <c r="A24" s="39">
        <v>2.1</v>
      </c>
      <c r="B24" s="39" t="s">
        <v>13</v>
      </c>
      <c r="C24" s="34">
        <v>0.601</v>
      </c>
      <c r="D24" s="8">
        <v>3927.5</v>
      </c>
      <c r="E24" s="13">
        <f t="shared" si="0"/>
        <v>2360.4275</v>
      </c>
    </row>
    <row r="25" spans="1:5" ht="15">
      <c r="A25" s="39">
        <v>2.2</v>
      </c>
      <c r="B25" s="39" t="s">
        <v>14</v>
      </c>
      <c r="C25" s="34">
        <v>0.2161</v>
      </c>
      <c r="D25" s="8">
        <v>3927.5</v>
      </c>
      <c r="E25" s="13">
        <f t="shared" si="0"/>
        <v>848.7327499999999</v>
      </c>
    </row>
    <row r="26" spans="1:5" ht="23.25">
      <c r="A26" s="39">
        <v>2.3</v>
      </c>
      <c r="B26" s="45" t="s">
        <v>15</v>
      </c>
      <c r="C26" s="34">
        <v>0.553</v>
      </c>
      <c r="D26" s="8">
        <v>3927.5</v>
      </c>
      <c r="E26" s="13">
        <f t="shared" si="0"/>
        <v>2171.9075000000003</v>
      </c>
    </row>
    <row r="27" spans="1:5" ht="23.25">
      <c r="A27" s="39">
        <v>2.4</v>
      </c>
      <c r="B27" s="45" t="s">
        <v>47</v>
      </c>
      <c r="C27" s="34">
        <v>0.0288</v>
      </c>
      <c r="D27" s="8">
        <v>3927.5</v>
      </c>
      <c r="E27" s="13">
        <f t="shared" si="0"/>
        <v>113.112</v>
      </c>
    </row>
    <row r="28" spans="1:5" ht="15">
      <c r="A28" s="39">
        <v>2.5</v>
      </c>
      <c r="B28" s="39" t="s">
        <v>16</v>
      </c>
      <c r="C28" s="34">
        <v>0.2332</v>
      </c>
      <c r="D28" s="8">
        <v>3927.5</v>
      </c>
      <c r="E28" s="13">
        <f t="shared" si="0"/>
        <v>915.8929999999999</v>
      </c>
    </row>
    <row r="29" spans="1:5" ht="15">
      <c r="A29" s="39">
        <v>2.6</v>
      </c>
      <c r="B29" s="39" t="s">
        <v>48</v>
      </c>
      <c r="C29" s="34">
        <v>0.0469</v>
      </c>
      <c r="D29" s="8">
        <v>3927.5</v>
      </c>
      <c r="E29" s="13">
        <f t="shared" si="0"/>
        <v>184.19975</v>
      </c>
    </row>
    <row r="30" spans="1:5" ht="23.25">
      <c r="A30" s="39">
        <v>2.7</v>
      </c>
      <c r="B30" s="45" t="s">
        <v>17</v>
      </c>
      <c r="C30" s="34">
        <v>0.0092</v>
      </c>
      <c r="D30" s="8">
        <v>3927.5</v>
      </c>
      <c r="E30" s="13">
        <f t="shared" si="0"/>
        <v>36.133</v>
      </c>
    </row>
    <row r="31" spans="1:5" ht="15">
      <c r="A31" s="39">
        <v>2.8</v>
      </c>
      <c r="B31" s="39" t="s">
        <v>49</v>
      </c>
      <c r="C31" s="34">
        <v>0.0282</v>
      </c>
      <c r="D31" s="8">
        <v>3927.5</v>
      </c>
      <c r="E31" s="13">
        <f t="shared" si="0"/>
        <v>110.7555</v>
      </c>
    </row>
    <row r="32" spans="1:5" ht="15">
      <c r="A32" s="39">
        <v>2.9</v>
      </c>
      <c r="B32" s="39" t="s">
        <v>18</v>
      </c>
      <c r="C32" s="34">
        <v>0.0484</v>
      </c>
      <c r="D32" s="8">
        <v>3927.5</v>
      </c>
      <c r="E32" s="13">
        <f t="shared" si="0"/>
        <v>190.091</v>
      </c>
    </row>
    <row r="33" spans="1:5" ht="15">
      <c r="A33" s="46" t="s">
        <v>50</v>
      </c>
      <c r="B33" s="39" t="s">
        <v>19</v>
      </c>
      <c r="C33" s="34">
        <v>0.0145</v>
      </c>
      <c r="D33" s="8">
        <v>3927.5</v>
      </c>
      <c r="E33" s="13">
        <f t="shared" si="0"/>
        <v>56.948750000000004</v>
      </c>
    </row>
    <row r="34" spans="1:5" ht="23.25">
      <c r="A34" s="39">
        <v>2.11</v>
      </c>
      <c r="B34" s="45" t="s">
        <v>20</v>
      </c>
      <c r="C34" s="34">
        <v>0.0263</v>
      </c>
      <c r="D34" s="8">
        <v>3927.5</v>
      </c>
      <c r="E34" s="13">
        <f t="shared" si="0"/>
        <v>103.29325</v>
      </c>
    </row>
    <row r="35" spans="1:5" ht="15">
      <c r="A35" s="39">
        <v>2.12</v>
      </c>
      <c r="B35" s="39" t="s">
        <v>21</v>
      </c>
      <c r="C35" s="34">
        <v>0.021</v>
      </c>
      <c r="D35" s="8">
        <v>3927.5</v>
      </c>
      <c r="E35" s="13">
        <f t="shared" si="0"/>
        <v>82.4775</v>
      </c>
    </row>
    <row r="36" spans="1:5" ht="23.25">
      <c r="A36" s="39">
        <v>2.13</v>
      </c>
      <c r="B36" s="45" t="s">
        <v>22</v>
      </c>
      <c r="C36" s="34">
        <v>0.0199</v>
      </c>
      <c r="D36" s="8">
        <v>3927.5</v>
      </c>
      <c r="E36" s="13">
        <f t="shared" si="0"/>
        <v>78.15725</v>
      </c>
    </row>
    <row r="37" spans="1:5" ht="15">
      <c r="A37" s="39">
        <v>2.14</v>
      </c>
      <c r="B37" s="45" t="s">
        <v>46</v>
      </c>
      <c r="C37" s="34"/>
      <c r="D37" s="8">
        <v>3927.5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3927.5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v>3927.5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v>3927.5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v>3927.5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v>3927.5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v>3927.5</v>
      </c>
      <c r="E43" s="13">
        <f t="shared" si="0"/>
        <v>0</v>
      </c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v>3927.5</v>
      </c>
      <c r="E44" s="52">
        <f t="shared" si="0"/>
        <v>10171.261977000002</v>
      </c>
    </row>
    <row r="45" spans="1:5" ht="23.25">
      <c r="A45" s="39">
        <v>4.1</v>
      </c>
      <c r="B45" s="45" t="s">
        <v>51</v>
      </c>
      <c r="C45" s="34">
        <v>1.6874</v>
      </c>
      <c r="D45" s="8">
        <v>3927.5</v>
      </c>
      <c r="E45" s="13">
        <f t="shared" si="0"/>
        <v>6627.2635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3927.5</v>
      </c>
      <c r="E46" s="13">
        <f t="shared" si="0"/>
        <v>1338.707227</v>
      </c>
    </row>
    <row r="47" spans="1:5" ht="15">
      <c r="A47" s="39">
        <v>4.3</v>
      </c>
      <c r="B47" s="39" t="s">
        <v>30</v>
      </c>
      <c r="C47" s="34">
        <v>0.2713</v>
      </c>
      <c r="D47" s="8">
        <v>3927.5</v>
      </c>
      <c r="E47" s="13">
        <f t="shared" si="0"/>
        <v>1065.53075</v>
      </c>
    </row>
    <row r="48" spans="1:5" ht="15">
      <c r="A48" s="39">
        <v>4.4</v>
      </c>
      <c r="B48" s="39" t="s">
        <v>31</v>
      </c>
      <c r="C48" s="34">
        <v>0.0212</v>
      </c>
      <c r="D48" s="8">
        <v>3927.5</v>
      </c>
      <c r="E48" s="13">
        <f t="shared" si="0"/>
        <v>83.263</v>
      </c>
    </row>
    <row r="49" spans="1:5" ht="15">
      <c r="A49" s="39">
        <v>4.5</v>
      </c>
      <c r="B49" s="39" t="s">
        <v>32</v>
      </c>
      <c r="C49" s="34">
        <v>0.019</v>
      </c>
      <c r="D49" s="8">
        <v>3927.5</v>
      </c>
      <c r="E49" s="13">
        <f t="shared" si="0"/>
        <v>74.6225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3927.5</v>
      </c>
      <c r="E50" s="13">
        <f t="shared" si="0"/>
        <v>14.139000000000001</v>
      </c>
    </row>
    <row r="51" spans="1:5" ht="15">
      <c r="A51" s="39">
        <v>4.7</v>
      </c>
      <c r="B51" s="39" t="s">
        <v>34</v>
      </c>
      <c r="C51" s="34">
        <v>0.083</v>
      </c>
      <c r="D51" s="8">
        <v>3927.5</v>
      </c>
      <c r="E51" s="13">
        <f t="shared" si="0"/>
        <v>325.9825</v>
      </c>
    </row>
    <row r="52" spans="1:5" ht="15">
      <c r="A52" s="39">
        <v>4.8</v>
      </c>
      <c r="B52" s="39" t="s">
        <v>52</v>
      </c>
      <c r="C52" s="34">
        <v>0.1634</v>
      </c>
      <c r="D52" s="8">
        <v>3927.5</v>
      </c>
      <c r="E52" s="13">
        <f t="shared" si="0"/>
        <v>641.7534999999999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3927.5</v>
      </c>
      <c r="E53" s="52">
        <f t="shared" si="0"/>
        <v>3925.7499060000005</v>
      </c>
    </row>
    <row r="54" spans="1:5" ht="23.25">
      <c r="A54" s="39">
        <v>5.1</v>
      </c>
      <c r="B54" s="45" t="s">
        <v>53</v>
      </c>
      <c r="C54" s="34">
        <v>0.4572</v>
      </c>
      <c r="D54" s="8">
        <v>3927.5</v>
      </c>
      <c r="E54" s="13">
        <f t="shared" si="0"/>
        <v>1795.653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3927.5</v>
      </c>
      <c r="E55" s="13">
        <f t="shared" si="0"/>
        <v>362.721906</v>
      </c>
    </row>
    <row r="56" spans="1:5" ht="15">
      <c r="A56" s="39">
        <v>5.3</v>
      </c>
      <c r="B56" s="39" t="s">
        <v>36</v>
      </c>
      <c r="C56" s="34">
        <v>0.18</v>
      </c>
      <c r="D56" s="8">
        <v>3927.5</v>
      </c>
      <c r="E56" s="13">
        <f t="shared" si="0"/>
        <v>706.9499999999999</v>
      </c>
    </row>
    <row r="57" spans="1:5" ht="15">
      <c r="A57" s="39">
        <v>5.4</v>
      </c>
      <c r="B57" s="39" t="s">
        <v>37</v>
      </c>
      <c r="C57" s="34">
        <v>0.261</v>
      </c>
      <c r="D57" s="8">
        <v>3927.5</v>
      </c>
      <c r="E57" s="13">
        <f t="shared" si="0"/>
        <v>1025.0775</v>
      </c>
    </row>
    <row r="58" spans="1:5" ht="15">
      <c r="A58" s="39">
        <v>5.5</v>
      </c>
      <c r="B58" s="39" t="s">
        <v>46</v>
      </c>
      <c r="C58" s="34">
        <v>0.009</v>
      </c>
      <c r="D58" s="8">
        <v>3927.5</v>
      </c>
      <c r="E58" s="13">
        <f t="shared" si="0"/>
        <v>35.3475</v>
      </c>
    </row>
    <row r="59" spans="1:5" ht="15">
      <c r="A59" s="40">
        <v>6</v>
      </c>
      <c r="B59" s="43" t="s">
        <v>54</v>
      </c>
      <c r="C59" s="33">
        <v>2.24</v>
      </c>
      <c r="D59" s="8">
        <v>3927.5</v>
      </c>
      <c r="E59" s="52">
        <f t="shared" si="0"/>
        <v>8797.6</v>
      </c>
    </row>
    <row r="60" spans="1:5" ht="15">
      <c r="A60" s="2">
        <v>6.1</v>
      </c>
      <c r="B60" s="4" t="s">
        <v>128</v>
      </c>
      <c r="C60" s="33">
        <f>10.08*9.85%</f>
        <v>0.9928799999999999</v>
      </c>
      <c r="D60" s="8">
        <v>3927.5</v>
      </c>
      <c r="E60" s="13">
        <f t="shared" si="0"/>
        <v>3899.5361999999996</v>
      </c>
    </row>
    <row r="61" spans="1:5" ht="15">
      <c r="A61" s="40">
        <v>7</v>
      </c>
      <c r="B61" s="44" t="s">
        <v>38</v>
      </c>
      <c r="C61" s="33">
        <v>0.009</v>
      </c>
      <c r="D61" s="8">
        <v>3927.5</v>
      </c>
      <c r="E61" s="52">
        <f t="shared" si="0"/>
        <v>35.3475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v>3927.5</v>
      </c>
      <c r="E62" s="52">
        <f t="shared" si="0"/>
        <v>38687.406725</v>
      </c>
    </row>
    <row r="63" spans="1:5" ht="15">
      <c r="A63" s="47">
        <v>9</v>
      </c>
      <c r="B63" s="39" t="s">
        <v>40</v>
      </c>
      <c r="C63" s="34">
        <v>0.1997</v>
      </c>
      <c r="D63" s="8">
        <v>3927.5</v>
      </c>
      <c r="E63" s="13">
        <f t="shared" si="0"/>
        <v>784.32175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v>3927.5</v>
      </c>
      <c r="E64" s="13">
        <f t="shared" si="0"/>
        <v>117.64826249999999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v>3927.5</v>
      </c>
      <c r="E65" s="52">
        <f t="shared" si="0"/>
        <v>39589.3767375</v>
      </c>
    </row>
    <row r="66" spans="1:5" ht="23.25">
      <c r="A66" s="39"/>
      <c r="B66" s="45" t="s">
        <v>56</v>
      </c>
      <c r="C66" s="38">
        <v>10.08</v>
      </c>
      <c r="D66" s="8">
        <v>3927.5</v>
      </c>
      <c r="E66" s="13">
        <f t="shared" si="0"/>
        <v>39589.2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42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101</v>
      </c>
      <c r="B74" s="101"/>
      <c r="C74" s="101"/>
      <c r="D74" s="101"/>
      <c r="E74" s="101"/>
    </row>
    <row r="75" spans="1:5" ht="15">
      <c r="A75" s="16"/>
      <c r="B75" s="16"/>
      <c r="C75" s="16"/>
      <c r="D75" s="16"/>
      <c r="E75" s="16"/>
    </row>
    <row r="76" spans="1:5" ht="15">
      <c r="A76" s="96" t="s">
        <v>1</v>
      </c>
      <c r="B76" s="96"/>
      <c r="C76" s="8"/>
      <c r="D76" s="8"/>
      <c r="E76" s="9">
        <v>3927.5</v>
      </c>
    </row>
    <row r="77" spans="1:5" ht="15">
      <c r="A77" s="96" t="s">
        <v>2</v>
      </c>
      <c r="B77" s="96"/>
      <c r="C77" s="8"/>
      <c r="D77" s="8"/>
      <c r="E77" s="9">
        <v>11.27</v>
      </c>
    </row>
    <row r="78" spans="1:5" ht="15">
      <c r="A78" s="97"/>
      <c r="B78" s="97"/>
      <c r="C78" s="8"/>
      <c r="D78" s="8"/>
      <c r="E78" s="14">
        <f>E76*E77</f>
        <v>44262.924999999996</v>
      </c>
    </row>
    <row r="79" spans="1:5" ht="49.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2.3216834</v>
      </c>
      <c r="D80" s="8">
        <v>3927.5</v>
      </c>
      <c r="E80" s="52">
        <f>C80*D80</f>
        <v>9118.4115535</v>
      </c>
    </row>
    <row r="81" spans="1:5" ht="15">
      <c r="A81" s="60"/>
      <c r="B81" s="61" t="s">
        <v>4</v>
      </c>
      <c r="C81" s="62"/>
      <c r="D81" s="8">
        <v>3927.5</v>
      </c>
      <c r="E81" s="13"/>
    </row>
    <row r="82" spans="1:5" ht="15">
      <c r="A82" s="3">
        <v>1.1</v>
      </c>
      <c r="B82" s="4" t="s">
        <v>45</v>
      </c>
      <c r="C82" s="5">
        <f>C83+C84</f>
        <v>1.6717</v>
      </c>
      <c r="D82" s="8">
        <v>3927.5</v>
      </c>
      <c r="E82" s="13">
        <f aca="true" t="shared" si="1" ref="E82:E126">C82*D82</f>
        <v>6565.60175</v>
      </c>
    </row>
    <row r="83" spans="1:5" ht="15">
      <c r="A83" s="2"/>
      <c r="B83" s="4" t="s">
        <v>5</v>
      </c>
      <c r="C83" s="6">
        <v>1.6717</v>
      </c>
      <c r="D83" s="8">
        <v>3927.5</v>
      </c>
      <c r="E83" s="13">
        <f t="shared" si="1"/>
        <v>6565.60175</v>
      </c>
    </row>
    <row r="84" spans="1:5" ht="15">
      <c r="A84" s="2"/>
      <c r="B84" s="4" t="s">
        <v>6</v>
      </c>
      <c r="C84" s="6"/>
      <c r="D84" s="8">
        <v>3927.5</v>
      </c>
      <c r="E84" s="13"/>
    </row>
    <row r="85" spans="1:5" ht="15">
      <c r="A85" s="2">
        <v>1.2</v>
      </c>
      <c r="B85" s="4" t="s">
        <v>125</v>
      </c>
      <c r="C85" s="6">
        <f>(C83+C84)*0.202</f>
        <v>0.3376834</v>
      </c>
      <c r="D85" s="8">
        <v>3927.5</v>
      </c>
      <c r="E85" s="13">
        <f t="shared" si="1"/>
        <v>1326.2515535</v>
      </c>
    </row>
    <row r="86" spans="1:5" ht="23.25">
      <c r="A86" s="2">
        <v>1.3</v>
      </c>
      <c r="B86" s="4" t="s">
        <v>147</v>
      </c>
      <c r="C86" s="6">
        <v>0.0143</v>
      </c>
      <c r="D86" s="8">
        <v>3927.5</v>
      </c>
      <c r="E86" s="13">
        <f t="shared" si="1"/>
        <v>56.16325</v>
      </c>
    </row>
    <row r="87" spans="1:5" ht="15">
      <c r="A87" s="2">
        <v>1.4</v>
      </c>
      <c r="B87" s="45" t="s">
        <v>9</v>
      </c>
      <c r="C87" s="34"/>
      <c r="D87" s="8">
        <v>3927.5</v>
      </c>
      <c r="E87" s="13"/>
    </row>
    <row r="88" spans="1:5" ht="15">
      <c r="A88" s="2">
        <v>1.5</v>
      </c>
      <c r="B88" s="45" t="s">
        <v>10</v>
      </c>
      <c r="C88" s="34">
        <v>0.0816</v>
      </c>
      <c r="D88" s="8">
        <v>3927.5</v>
      </c>
      <c r="E88" s="13">
        <f t="shared" si="1"/>
        <v>320.48400000000004</v>
      </c>
    </row>
    <row r="89" spans="1:5" ht="15">
      <c r="A89" s="2">
        <v>1.6</v>
      </c>
      <c r="B89" s="45" t="s">
        <v>148</v>
      </c>
      <c r="C89" s="34">
        <v>0.1164</v>
      </c>
      <c r="D89" s="8">
        <v>3927.5</v>
      </c>
      <c r="E89" s="13">
        <f t="shared" si="1"/>
        <v>457.161</v>
      </c>
    </row>
    <row r="90" spans="1:5" ht="15">
      <c r="A90" s="2">
        <v>1.7</v>
      </c>
      <c r="B90" s="45" t="s">
        <v>149</v>
      </c>
      <c r="C90" s="63">
        <v>0.1</v>
      </c>
      <c r="D90" s="8">
        <v>3927.5</v>
      </c>
      <c r="E90" s="13">
        <f t="shared" si="1"/>
        <v>392.75</v>
      </c>
    </row>
    <row r="91" spans="1:5" ht="15">
      <c r="A91" s="40">
        <v>2</v>
      </c>
      <c r="B91" s="43" t="s">
        <v>12</v>
      </c>
      <c r="C91" s="33">
        <f>SUM(C92:C104)</f>
        <v>2.1762</v>
      </c>
      <c r="D91" s="8">
        <v>3927.5</v>
      </c>
      <c r="E91" s="52">
        <f t="shared" si="1"/>
        <v>8547.0255</v>
      </c>
    </row>
    <row r="92" spans="1:5" ht="15">
      <c r="A92" s="39">
        <v>2.1</v>
      </c>
      <c r="B92" s="45" t="s">
        <v>13</v>
      </c>
      <c r="C92" s="34">
        <v>0.6191</v>
      </c>
      <c r="D92" s="8">
        <v>3927.5</v>
      </c>
      <c r="E92" s="13">
        <f t="shared" si="1"/>
        <v>2431.51525</v>
      </c>
    </row>
    <row r="93" spans="1:5" ht="15">
      <c r="A93" s="39">
        <v>2.2</v>
      </c>
      <c r="B93" s="45" t="s">
        <v>14</v>
      </c>
      <c r="C93" s="34">
        <v>0.2333</v>
      </c>
      <c r="D93" s="8">
        <v>3927.5</v>
      </c>
      <c r="E93" s="13">
        <f t="shared" si="1"/>
        <v>916.28575</v>
      </c>
    </row>
    <row r="94" spans="1:5" ht="23.25">
      <c r="A94" s="39">
        <v>2.3</v>
      </c>
      <c r="B94" s="45" t="s">
        <v>15</v>
      </c>
      <c r="C94" s="34">
        <v>0.6167</v>
      </c>
      <c r="D94" s="8">
        <v>3927.5</v>
      </c>
      <c r="E94" s="13">
        <f t="shared" si="1"/>
        <v>2422.08925</v>
      </c>
    </row>
    <row r="95" spans="1:5" ht="23.25">
      <c r="A95" s="39">
        <v>2.4</v>
      </c>
      <c r="B95" s="45" t="s">
        <v>47</v>
      </c>
      <c r="C95" s="34">
        <v>0.0334</v>
      </c>
      <c r="D95" s="8">
        <v>3927.5</v>
      </c>
      <c r="E95" s="13">
        <f t="shared" si="1"/>
        <v>131.17849999999999</v>
      </c>
    </row>
    <row r="96" spans="1:5" ht="15">
      <c r="A96" s="39">
        <v>2.5</v>
      </c>
      <c r="B96" s="45" t="s">
        <v>16</v>
      </c>
      <c r="C96" s="34">
        <v>0.2607</v>
      </c>
      <c r="D96" s="8">
        <v>3927.5</v>
      </c>
      <c r="E96" s="13">
        <f t="shared" si="1"/>
        <v>1023.8992499999999</v>
      </c>
    </row>
    <row r="97" spans="1:5" ht="15">
      <c r="A97" s="39">
        <v>2.6</v>
      </c>
      <c r="B97" s="45" t="s">
        <v>48</v>
      </c>
      <c r="C97" s="34">
        <v>0.0834</v>
      </c>
      <c r="D97" s="8">
        <v>3927.5</v>
      </c>
      <c r="E97" s="13">
        <f t="shared" si="1"/>
        <v>327.5535</v>
      </c>
    </row>
    <row r="98" spans="1:5" ht="23.25">
      <c r="A98" s="39">
        <v>2.7</v>
      </c>
      <c r="B98" s="45" t="s">
        <v>17</v>
      </c>
      <c r="C98" s="34">
        <v>0.0092</v>
      </c>
      <c r="D98" s="8">
        <v>3927.5</v>
      </c>
      <c r="E98" s="13">
        <f t="shared" si="1"/>
        <v>36.133</v>
      </c>
    </row>
    <row r="99" spans="1:5" ht="15">
      <c r="A99" s="39">
        <v>2.8</v>
      </c>
      <c r="B99" s="45" t="s">
        <v>150</v>
      </c>
      <c r="C99" s="34">
        <v>0.1347</v>
      </c>
      <c r="D99" s="8">
        <v>3927.5</v>
      </c>
      <c r="E99" s="13">
        <f t="shared" si="1"/>
        <v>529.0342499999999</v>
      </c>
    </row>
    <row r="100" spans="1:5" ht="15">
      <c r="A100" s="39">
        <v>2.9</v>
      </c>
      <c r="B100" s="45" t="s">
        <v>18</v>
      </c>
      <c r="C100" s="34">
        <v>0.0483</v>
      </c>
      <c r="D100" s="8">
        <v>3927.5</v>
      </c>
      <c r="E100" s="13">
        <f t="shared" si="1"/>
        <v>189.69825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v>3927.5</v>
      </c>
      <c r="E101" s="13">
        <f t="shared" si="1"/>
        <v>56.556</v>
      </c>
    </row>
    <row r="102" spans="1:5" ht="23.25">
      <c r="A102" s="39">
        <v>2.11</v>
      </c>
      <c r="B102" s="45" t="s">
        <v>20</v>
      </c>
      <c r="C102" s="34">
        <v>0.0542</v>
      </c>
      <c r="D102" s="8">
        <v>3927.5</v>
      </c>
      <c r="E102" s="13">
        <f t="shared" si="1"/>
        <v>212.8705</v>
      </c>
    </row>
    <row r="103" spans="1:5" ht="15">
      <c r="A103" s="39">
        <v>2.12</v>
      </c>
      <c r="B103" s="45" t="s">
        <v>21</v>
      </c>
      <c r="C103" s="34">
        <v>0.049</v>
      </c>
      <c r="D103" s="8">
        <v>3927.5</v>
      </c>
      <c r="E103" s="13">
        <f t="shared" si="1"/>
        <v>192.44750000000002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v>3927.5</v>
      </c>
      <c r="E104" s="13">
        <f t="shared" si="1"/>
        <v>77.76450000000001</v>
      </c>
    </row>
    <row r="105" spans="1:5" ht="23.25">
      <c r="A105" s="40">
        <v>3</v>
      </c>
      <c r="B105" s="43" t="s">
        <v>23</v>
      </c>
      <c r="C105" s="33">
        <f>SUM(C106:C108)</f>
        <v>0</v>
      </c>
      <c r="D105" s="8">
        <v>3927.5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v>3927.5</v>
      </c>
      <c r="E106" s="13"/>
    </row>
    <row r="107" spans="1:5" ht="15">
      <c r="A107" s="39">
        <v>3.2</v>
      </c>
      <c r="B107" s="45" t="s">
        <v>25</v>
      </c>
      <c r="C107" s="34"/>
      <c r="D107" s="8">
        <v>3927.5</v>
      </c>
      <c r="E107" s="13"/>
    </row>
    <row r="108" spans="1:5" ht="15">
      <c r="A108" s="39">
        <v>3.3</v>
      </c>
      <c r="B108" s="45" t="s">
        <v>28</v>
      </c>
      <c r="C108" s="34"/>
      <c r="D108" s="8">
        <v>3927.5</v>
      </c>
      <c r="E108" s="13"/>
    </row>
    <row r="109" spans="1:5" ht="23.25">
      <c r="A109" s="40">
        <v>4</v>
      </c>
      <c r="B109" s="43" t="s">
        <v>29</v>
      </c>
      <c r="C109" s="33">
        <f>SUM(C110:C116)</f>
        <v>2.8262796199999998</v>
      </c>
      <c r="D109" s="8">
        <v>3927.5</v>
      </c>
      <c r="E109" s="52">
        <f t="shared" si="1"/>
        <v>11100.21320755</v>
      </c>
    </row>
    <row r="110" spans="1:5" ht="23.25">
      <c r="A110" s="39">
        <v>4.1</v>
      </c>
      <c r="B110" s="45" t="s">
        <v>51</v>
      </c>
      <c r="C110" s="34">
        <v>1.8294</v>
      </c>
      <c r="D110" s="8">
        <v>3927.5</v>
      </c>
      <c r="E110" s="13">
        <f t="shared" si="1"/>
        <v>7184.9685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v>3927.5</v>
      </c>
      <c r="E111" s="13">
        <f t="shared" si="1"/>
        <v>1451.363637</v>
      </c>
    </row>
    <row r="112" spans="1:5" ht="15">
      <c r="A112" s="39">
        <v>4.3</v>
      </c>
      <c r="B112" s="45" t="s">
        <v>30</v>
      </c>
      <c r="C112" s="34">
        <f>(C110+C111)*0.15</f>
        <v>0.32984082</v>
      </c>
      <c r="D112" s="8">
        <v>3927.5</v>
      </c>
      <c r="E112" s="13">
        <f t="shared" si="1"/>
        <v>1295.44982055</v>
      </c>
    </row>
    <row r="113" spans="1:5" ht="15">
      <c r="A113" s="39">
        <v>4.4</v>
      </c>
      <c r="B113" s="45" t="s">
        <v>152</v>
      </c>
      <c r="C113" s="34">
        <v>0.0157</v>
      </c>
      <c r="D113" s="8">
        <v>3927.5</v>
      </c>
      <c r="E113" s="13">
        <f t="shared" si="1"/>
        <v>61.66175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v>3927.5</v>
      </c>
      <c r="E114" s="13">
        <f t="shared" si="1"/>
        <v>14.139000000000001</v>
      </c>
    </row>
    <row r="115" spans="1:5" ht="15">
      <c r="A115" s="39">
        <v>4.6</v>
      </c>
      <c r="B115" s="45" t="s">
        <v>34</v>
      </c>
      <c r="C115" s="34">
        <v>0.083</v>
      </c>
      <c r="D115" s="8">
        <v>3927.5</v>
      </c>
      <c r="E115" s="13">
        <f t="shared" si="1"/>
        <v>325.9825</v>
      </c>
    </row>
    <row r="116" spans="1:5" ht="15">
      <c r="A116" s="39">
        <v>4.7</v>
      </c>
      <c r="B116" s="45" t="s">
        <v>52</v>
      </c>
      <c r="C116" s="34">
        <v>0.1952</v>
      </c>
      <c r="D116" s="8">
        <v>3927.5</v>
      </c>
      <c r="E116" s="13">
        <f t="shared" si="1"/>
        <v>766.648</v>
      </c>
    </row>
    <row r="117" spans="1:5" ht="15">
      <c r="A117" s="40">
        <v>5</v>
      </c>
      <c r="B117" s="43" t="s">
        <v>35</v>
      </c>
      <c r="C117" s="33">
        <f>SUM(C118:C121)</f>
        <v>1.1244524</v>
      </c>
      <c r="D117" s="8">
        <v>3927.5</v>
      </c>
      <c r="E117" s="52">
        <f t="shared" si="1"/>
        <v>4416.286801</v>
      </c>
    </row>
    <row r="118" spans="1:5" ht="23.25">
      <c r="A118" s="39">
        <v>5.1</v>
      </c>
      <c r="B118" s="45" t="s">
        <v>53</v>
      </c>
      <c r="C118" s="34">
        <v>0.5562</v>
      </c>
      <c r="D118" s="8">
        <v>3927.5</v>
      </c>
      <c r="E118" s="13">
        <f t="shared" si="1"/>
        <v>2184.4755</v>
      </c>
    </row>
    <row r="119" spans="1:5" ht="15">
      <c r="A119" s="39">
        <v>5.2</v>
      </c>
      <c r="B119" s="45" t="s">
        <v>125</v>
      </c>
      <c r="C119" s="34">
        <f>C118*0.202</f>
        <v>0.11235240000000002</v>
      </c>
      <c r="D119" s="8">
        <v>3927.5</v>
      </c>
      <c r="E119" s="13">
        <f t="shared" si="1"/>
        <v>441.26405100000005</v>
      </c>
    </row>
    <row r="120" spans="1:5" ht="23.25">
      <c r="A120" s="39">
        <v>5.3</v>
      </c>
      <c r="B120" s="45" t="s">
        <v>36</v>
      </c>
      <c r="C120" s="34">
        <v>0.1815</v>
      </c>
      <c r="D120" s="8">
        <v>3927.5</v>
      </c>
      <c r="E120" s="13">
        <f t="shared" si="1"/>
        <v>712.84125</v>
      </c>
    </row>
    <row r="121" spans="1:5" ht="15">
      <c r="A121" s="39">
        <v>5.4</v>
      </c>
      <c r="B121" s="45" t="s">
        <v>37</v>
      </c>
      <c r="C121" s="34">
        <v>0.2744</v>
      </c>
      <c r="D121" s="8">
        <v>3927.5</v>
      </c>
      <c r="E121" s="13">
        <f t="shared" si="1"/>
        <v>1077.706</v>
      </c>
    </row>
    <row r="122" spans="1:5" ht="15">
      <c r="A122" s="40">
        <v>6</v>
      </c>
      <c r="B122" s="43" t="s">
        <v>54</v>
      </c>
      <c r="C122" s="33">
        <f>C130*18.5%</f>
        <v>2.08495</v>
      </c>
      <c r="D122" s="8">
        <v>3927.5</v>
      </c>
      <c r="E122" s="52">
        <f t="shared" si="1"/>
        <v>8188.641125</v>
      </c>
    </row>
    <row r="123" spans="1:5" ht="15">
      <c r="A123" s="44">
        <v>6.1</v>
      </c>
      <c r="B123" s="43" t="s">
        <v>128</v>
      </c>
      <c r="C123" s="33">
        <f>C130*9.85%</f>
        <v>1.1100949999999998</v>
      </c>
      <c r="D123" s="8">
        <v>3927.5</v>
      </c>
      <c r="E123" s="52">
        <f t="shared" si="1"/>
        <v>4359.898112499999</v>
      </c>
    </row>
    <row r="124" spans="1:5" ht="15">
      <c r="A124" s="40">
        <v>7</v>
      </c>
      <c r="B124" s="43" t="s">
        <v>38</v>
      </c>
      <c r="C124" s="33">
        <v>0.009</v>
      </c>
      <c r="D124" s="8">
        <v>3927.5</v>
      </c>
      <c r="E124" s="52">
        <f t="shared" si="1"/>
        <v>35.3475</v>
      </c>
    </row>
    <row r="125" spans="1:5" ht="15">
      <c r="A125" s="40">
        <v>8</v>
      </c>
      <c r="B125" s="43" t="s">
        <v>39</v>
      </c>
      <c r="C125" s="37">
        <f>C124+C122+C117+C109+C105+C91+C80</f>
        <v>10.542565419999999</v>
      </c>
      <c r="D125" s="8">
        <v>3927.5</v>
      </c>
      <c r="E125" s="52">
        <f>E80+E91+E105+E109+E117+E122+E124</f>
        <v>41405.92568705</v>
      </c>
    </row>
    <row r="126" spans="1:5" ht="15">
      <c r="A126" s="47">
        <v>9</v>
      </c>
      <c r="B126" s="45" t="s">
        <v>40</v>
      </c>
      <c r="C126" s="34">
        <v>0.6326</v>
      </c>
      <c r="D126" s="8">
        <v>3927.5</v>
      </c>
      <c r="E126" s="13">
        <f t="shared" si="1"/>
        <v>2484.5365</v>
      </c>
    </row>
    <row r="127" spans="1:5" ht="15">
      <c r="A127" s="47">
        <v>10</v>
      </c>
      <c r="B127" s="45" t="s">
        <v>55</v>
      </c>
      <c r="C127" s="34">
        <v>0.0948</v>
      </c>
      <c r="D127" s="8">
        <v>3927.5</v>
      </c>
      <c r="E127" s="13">
        <v>372.47</v>
      </c>
    </row>
    <row r="128" spans="1:5" ht="15">
      <c r="A128" s="40">
        <v>11</v>
      </c>
      <c r="B128" s="69" t="s">
        <v>41</v>
      </c>
      <c r="C128" s="33">
        <f>C125+C126+C127</f>
        <v>11.269965419999998</v>
      </c>
      <c r="D128" s="8">
        <v>3927.5</v>
      </c>
      <c r="E128" s="52">
        <f>E125+E126+E127</f>
        <v>44262.932187050006</v>
      </c>
    </row>
    <row r="129" ht="15">
      <c r="C129" s="73"/>
    </row>
    <row r="130" ht="15">
      <c r="C130" s="74">
        <v>11.27</v>
      </c>
    </row>
  </sheetData>
  <sheetProtection/>
  <mergeCells count="15">
    <mergeCell ref="A67:E67"/>
    <mergeCell ref="C10:E10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2.00390625" style="0" customWidth="1"/>
    <col min="3" max="3" width="12.57421875" style="0" hidden="1" customWidth="1"/>
    <col min="4" max="4" width="11.8515625" style="0" hidden="1" customWidth="1"/>
    <col min="5" max="5" width="33.2812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133</v>
      </c>
      <c r="B5" s="101"/>
      <c r="C5" s="101"/>
      <c r="D5" s="101"/>
      <c r="E5" s="101"/>
    </row>
    <row r="6" spans="1:5" ht="15">
      <c r="A6" s="96" t="s">
        <v>1</v>
      </c>
      <c r="B6" s="96"/>
      <c r="C6" s="8"/>
      <c r="D6" s="8"/>
      <c r="E6" s="9">
        <v>891.5</v>
      </c>
    </row>
    <row r="7" spans="1:5" ht="15">
      <c r="A7" s="96" t="s">
        <v>2</v>
      </c>
      <c r="B7" s="96"/>
      <c r="C7" s="8"/>
      <c r="D7" s="8"/>
      <c r="E7" s="9">
        <v>10.08</v>
      </c>
    </row>
    <row r="8" spans="1:5" ht="15">
      <c r="A8" s="97"/>
      <c r="B8" s="97"/>
      <c r="C8" s="8"/>
      <c r="D8" s="8"/>
      <c r="E8" s="14">
        <f>E6*E7</f>
        <v>8986.32</v>
      </c>
    </row>
    <row r="9" spans="1:5" ht="40.5" customHeight="1">
      <c r="A9" s="10" t="s">
        <v>43</v>
      </c>
      <c r="B9" s="11" t="s">
        <v>3</v>
      </c>
      <c r="C9" s="98" t="s">
        <v>42</v>
      </c>
      <c r="D9" s="98"/>
      <c r="E9" s="98"/>
    </row>
    <row r="10" spans="1:5" ht="23.25">
      <c r="A10" s="42">
        <v>1</v>
      </c>
      <c r="B10" s="43" t="s">
        <v>44</v>
      </c>
      <c r="C10" s="33">
        <f>SUM(C13:C21)</f>
        <v>2.1655808000000003</v>
      </c>
      <c r="D10" s="8">
        <v>891.5</v>
      </c>
      <c r="E10" s="52">
        <f>C10*D10</f>
        <v>1930.6152832000002</v>
      </c>
    </row>
    <row r="11" spans="1:5" ht="15">
      <c r="A11" s="2"/>
      <c r="B11" s="2" t="s">
        <v>4</v>
      </c>
      <c r="C11" s="49"/>
      <c r="D11" s="8">
        <v>891.5</v>
      </c>
      <c r="E11" s="13">
        <f aca="true" t="shared" si="0" ref="E11:E64">C11*D11</f>
        <v>0</v>
      </c>
    </row>
    <row r="12" spans="1:5" ht="15">
      <c r="A12" s="3">
        <v>1.1</v>
      </c>
      <c r="B12" s="2" t="s">
        <v>45</v>
      </c>
      <c r="C12" s="5">
        <f>C13+C14</f>
        <v>1.5504</v>
      </c>
      <c r="D12" s="8">
        <v>891.5</v>
      </c>
      <c r="E12" s="13">
        <f t="shared" si="0"/>
        <v>1382.1816</v>
      </c>
    </row>
    <row r="13" spans="1:5" ht="15">
      <c r="A13" s="2"/>
      <c r="B13" s="2" t="s">
        <v>5</v>
      </c>
      <c r="C13" s="6">
        <v>1.5504</v>
      </c>
      <c r="D13" s="8">
        <v>891.5</v>
      </c>
      <c r="E13" s="13">
        <f t="shared" si="0"/>
        <v>1382.1816</v>
      </c>
    </row>
    <row r="14" spans="1:5" ht="15">
      <c r="A14" s="2"/>
      <c r="B14" s="2" t="s">
        <v>6</v>
      </c>
      <c r="C14" s="6"/>
      <c r="D14" s="8">
        <v>891.5</v>
      </c>
      <c r="E14" s="13">
        <f t="shared" si="0"/>
        <v>0</v>
      </c>
    </row>
    <row r="15" spans="1:5" ht="15">
      <c r="A15" s="2">
        <v>1.2</v>
      </c>
      <c r="B15" s="4" t="s">
        <v>125</v>
      </c>
      <c r="C15" s="6">
        <f>(C13+C14)*0.202</f>
        <v>0.31318080000000004</v>
      </c>
      <c r="D15" s="8">
        <v>891.5</v>
      </c>
      <c r="E15" s="13">
        <f t="shared" si="0"/>
        <v>279.2006832</v>
      </c>
    </row>
    <row r="16" spans="1:5" ht="15">
      <c r="A16" s="2">
        <v>1.3</v>
      </c>
      <c r="B16" s="2" t="s">
        <v>7</v>
      </c>
      <c r="C16" s="7">
        <v>0.0144</v>
      </c>
      <c r="D16" s="8">
        <v>891.5</v>
      </c>
      <c r="E16" s="13">
        <f t="shared" si="0"/>
        <v>12.8376</v>
      </c>
    </row>
    <row r="17" spans="1:5" ht="15">
      <c r="A17" s="2">
        <v>1.4</v>
      </c>
      <c r="B17" s="2" t="s">
        <v>8</v>
      </c>
      <c r="C17" s="7">
        <v>0.1122</v>
      </c>
      <c r="D17" s="8">
        <v>891.5</v>
      </c>
      <c r="E17" s="13">
        <f t="shared" si="0"/>
        <v>100.02629999999999</v>
      </c>
    </row>
    <row r="18" spans="1:5" ht="15">
      <c r="A18" s="2">
        <v>1.5</v>
      </c>
      <c r="B18" s="39" t="s">
        <v>9</v>
      </c>
      <c r="C18" s="34"/>
      <c r="D18" s="8">
        <v>891.5</v>
      </c>
      <c r="E18" s="13">
        <f t="shared" si="0"/>
        <v>0</v>
      </c>
    </row>
    <row r="19" spans="1:5" ht="15">
      <c r="A19" s="2">
        <v>1.6</v>
      </c>
      <c r="B19" s="39" t="s">
        <v>10</v>
      </c>
      <c r="C19" s="34">
        <v>0.075</v>
      </c>
      <c r="D19" s="8">
        <v>891.5</v>
      </c>
      <c r="E19" s="13">
        <f t="shared" si="0"/>
        <v>66.8625</v>
      </c>
    </row>
    <row r="20" spans="1:5" ht="15">
      <c r="A20" s="2">
        <v>1.7</v>
      </c>
      <c r="B20" s="39" t="s">
        <v>11</v>
      </c>
      <c r="C20" s="35">
        <v>0.1004</v>
      </c>
      <c r="D20" s="8">
        <v>891.5</v>
      </c>
      <c r="E20" s="13">
        <f t="shared" si="0"/>
        <v>89.5066</v>
      </c>
    </row>
    <row r="21" spans="1:5" ht="15">
      <c r="A21" s="2">
        <v>1.8</v>
      </c>
      <c r="B21" s="39" t="s">
        <v>46</v>
      </c>
      <c r="C21" s="34"/>
      <c r="D21" s="8">
        <v>891.5</v>
      </c>
      <c r="E21" s="13">
        <f t="shared" si="0"/>
        <v>0</v>
      </c>
    </row>
    <row r="22" spans="1:5" ht="15">
      <c r="A22" s="40">
        <v>2</v>
      </c>
      <c r="B22" s="44" t="s">
        <v>12</v>
      </c>
      <c r="C22" s="33">
        <f>SUM(C23:C36)</f>
        <v>1.8464999999999998</v>
      </c>
      <c r="D22" s="8">
        <v>891.5</v>
      </c>
      <c r="E22" s="52">
        <f t="shared" si="0"/>
        <v>1646.15475</v>
      </c>
    </row>
    <row r="23" spans="1:5" ht="15">
      <c r="A23" s="39">
        <v>2.1</v>
      </c>
      <c r="B23" s="39" t="s">
        <v>13</v>
      </c>
      <c r="C23" s="34">
        <v>0.601</v>
      </c>
      <c r="D23" s="8">
        <v>891.5</v>
      </c>
      <c r="E23" s="13">
        <f t="shared" si="0"/>
        <v>535.7914999999999</v>
      </c>
    </row>
    <row r="24" spans="1:5" ht="15">
      <c r="A24" s="39">
        <v>2.2</v>
      </c>
      <c r="B24" s="39" t="s">
        <v>14</v>
      </c>
      <c r="C24" s="34">
        <v>0.2161</v>
      </c>
      <c r="D24" s="8">
        <v>891.5</v>
      </c>
      <c r="E24" s="13">
        <f t="shared" si="0"/>
        <v>192.65314999999998</v>
      </c>
    </row>
    <row r="25" spans="1:5" ht="23.25">
      <c r="A25" s="39">
        <v>2.3</v>
      </c>
      <c r="B25" s="45" t="s">
        <v>15</v>
      </c>
      <c r="C25" s="34">
        <v>0.553</v>
      </c>
      <c r="D25" s="8">
        <v>891.5</v>
      </c>
      <c r="E25" s="13">
        <f t="shared" si="0"/>
        <v>492.99950000000007</v>
      </c>
    </row>
    <row r="26" spans="1:5" ht="23.25">
      <c r="A26" s="39">
        <v>2.4</v>
      </c>
      <c r="B26" s="45" t="s">
        <v>47</v>
      </c>
      <c r="C26" s="34">
        <v>0.0288</v>
      </c>
      <c r="D26" s="8">
        <v>891.5</v>
      </c>
      <c r="E26" s="13">
        <f t="shared" si="0"/>
        <v>25.6752</v>
      </c>
    </row>
    <row r="27" spans="1:5" ht="15">
      <c r="A27" s="39">
        <v>2.5</v>
      </c>
      <c r="B27" s="39" t="s">
        <v>16</v>
      </c>
      <c r="C27" s="34">
        <v>0.2332</v>
      </c>
      <c r="D27" s="8">
        <v>891.5</v>
      </c>
      <c r="E27" s="13">
        <f t="shared" si="0"/>
        <v>207.8978</v>
      </c>
    </row>
    <row r="28" spans="1:5" ht="15">
      <c r="A28" s="39">
        <v>2.6</v>
      </c>
      <c r="B28" s="39" t="s">
        <v>48</v>
      </c>
      <c r="C28" s="34">
        <v>0.0469</v>
      </c>
      <c r="D28" s="8">
        <v>891.5</v>
      </c>
      <c r="E28" s="13">
        <f t="shared" si="0"/>
        <v>41.81135</v>
      </c>
    </row>
    <row r="29" spans="1:5" ht="23.25">
      <c r="A29" s="39">
        <v>2.7</v>
      </c>
      <c r="B29" s="45" t="s">
        <v>17</v>
      </c>
      <c r="C29" s="34">
        <v>0.0092</v>
      </c>
      <c r="D29" s="8">
        <v>891.5</v>
      </c>
      <c r="E29" s="13">
        <f t="shared" si="0"/>
        <v>8.2018</v>
      </c>
    </row>
    <row r="30" spans="1:5" ht="15">
      <c r="A30" s="39">
        <v>2.8</v>
      </c>
      <c r="B30" s="39" t="s">
        <v>49</v>
      </c>
      <c r="C30" s="34">
        <v>0.0282</v>
      </c>
      <c r="D30" s="8">
        <v>891.5</v>
      </c>
      <c r="E30" s="13">
        <f t="shared" si="0"/>
        <v>25.1403</v>
      </c>
    </row>
    <row r="31" spans="1:5" ht="15">
      <c r="A31" s="39">
        <v>2.9</v>
      </c>
      <c r="B31" s="39" t="s">
        <v>18</v>
      </c>
      <c r="C31" s="34">
        <v>0.0484</v>
      </c>
      <c r="D31" s="8">
        <v>891.5</v>
      </c>
      <c r="E31" s="13">
        <f t="shared" si="0"/>
        <v>43.1486</v>
      </c>
    </row>
    <row r="32" spans="1:5" ht="15">
      <c r="A32" s="46" t="s">
        <v>50</v>
      </c>
      <c r="B32" s="39" t="s">
        <v>19</v>
      </c>
      <c r="C32" s="34">
        <v>0.0145</v>
      </c>
      <c r="D32" s="8">
        <v>891.5</v>
      </c>
      <c r="E32" s="13">
        <f t="shared" si="0"/>
        <v>12.92675</v>
      </c>
    </row>
    <row r="33" spans="1:5" ht="23.25">
      <c r="A33" s="39">
        <v>2.11</v>
      </c>
      <c r="B33" s="45" t="s">
        <v>20</v>
      </c>
      <c r="C33" s="34">
        <v>0.0263</v>
      </c>
      <c r="D33" s="8">
        <v>891.5</v>
      </c>
      <c r="E33" s="13">
        <f t="shared" si="0"/>
        <v>23.44645</v>
      </c>
    </row>
    <row r="34" spans="1:5" ht="15">
      <c r="A34" s="39">
        <v>2.12</v>
      </c>
      <c r="B34" s="39" t="s">
        <v>21</v>
      </c>
      <c r="C34" s="34">
        <v>0.021</v>
      </c>
      <c r="D34" s="8">
        <v>891.5</v>
      </c>
      <c r="E34" s="13">
        <f t="shared" si="0"/>
        <v>18.721500000000002</v>
      </c>
    </row>
    <row r="35" spans="1:5" ht="23.25">
      <c r="A35" s="39">
        <v>2.13</v>
      </c>
      <c r="B35" s="45" t="s">
        <v>22</v>
      </c>
      <c r="C35" s="34">
        <v>0.0199</v>
      </c>
      <c r="D35" s="8">
        <v>891.5</v>
      </c>
      <c r="E35" s="13">
        <f t="shared" si="0"/>
        <v>17.740850000000002</v>
      </c>
    </row>
    <row r="36" spans="1:5" ht="15">
      <c r="A36" s="39">
        <v>2.14</v>
      </c>
      <c r="B36" s="45" t="s">
        <v>46</v>
      </c>
      <c r="C36" s="34"/>
      <c r="D36" s="8">
        <v>891.5</v>
      </c>
      <c r="E36" s="13">
        <f t="shared" si="0"/>
        <v>0</v>
      </c>
    </row>
    <row r="37" spans="1:5" ht="23.25">
      <c r="A37" s="40">
        <v>3</v>
      </c>
      <c r="B37" s="43" t="s">
        <v>23</v>
      </c>
      <c r="C37" s="33">
        <f>SUM(C38:C42)</f>
        <v>0</v>
      </c>
      <c r="D37" s="8">
        <v>891.5</v>
      </c>
      <c r="E37" s="52">
        <f t="shared" si="0"/>
        <v>0</v>
      </c>
    </row>
    <row r="38" spans="1:5" ht="15" hidden="1">
      <c r="A38" s="39">
        <v>3.1</v>
      </c>
      <c r="B38" s="39" t="s">
        <v>24</v>
      </c>
      <c r="C38" s="34"/>
      <c r="D38" s="8">
        <v>891.5</v>
      </c>
      <c r="E38" s="13">
        <f t="shared" si="0"/>
        <v>0</v>
      </c>
    </row>
    <row r="39" spans="1:5" ht="15" hidden="1">
      <c r="A39" s="39">
        <v>3.2</v>
      </c>
      <c r="B39" s="39" t="s">
        <v>25</v>
      </c>
      <c r="C39" s="34"/>
      <c r="D39" s="8">
        <v>891.5</v>
      </c>
      <c r="E39" s="13">
        <f t="shared" si="0"/>
        <v>0</v>
      </c>
    </row>
    <row r="40" spans="1:5" ht="15" hidden="1">
      <c r="A40" s="39">
        <v>3.3</v>
      </c>
      <c r="B40" s="39" t="s">
        <v>26</v>
      </c>
      <c r="C40" s="34"/>
      <c r="D40" s="8">
        <v>891.5</v>
      </c>
      <c r="E40" s="13">
        <f t="shared" si="0"/>
        <v>0</v>
      </c>
    </row>
    <row r="41" spans="1:5" ht="15" hidden="1">
      <c r="A41" s="39">
        <v>3.4</v>
      </c>
      <c r="B41" s="39" t="s">
        <v>27</v>
      </c>
      <c r="C41" s="34"/>
      <c r="D41" s="8">
        <v>891.5</v>
      </c>
      <c r="E41" s="13">
        <f t="shared" si="0"/>
        <v>0</v>
      </c>
    </row>
    <row r="42" spans="1:5" ht="15" hidden="1">
      <c r="A42" s="39">
        <v>3.5</v>
      </c>
      <c r="B42" s="39" t="s">
        <v>28</v>
      </c>
      <c r="C42" s="34"/>
      <c r="D42" s="8">
        <v>891.5</v>
      </c>
      <c r="E42" s="13">
        <f t="shared" si="0"/>
        <v>0</v>
      </c>
    </row>
    <row r="43" spans="1:5" ht="23.25">
      <c r="A43" s="40">
        <v>4</v>
      </c>
      <c r="B43" s="43" t="s">
        <v>29</v>
      </c>
      <c r="C43" s="33">
        <f>SUM(C44:C51)</f>
        <v>2.5897548000000006</v>
      </c>
      <c r="D43" s="8">
        <v>891.5</v>
      </c>
      <c r="E43" s="52">
        <f t="shared" si="0"/>
        <v>2308.7664042000006</v>
      </c>
    </row>
    <row r="44" spans="1:5" ht="23.25">
      <c r="A44" s="39">
        <v>4.1</v>
      </c>
      <c r="B44" s="45" t="s">
        <v>51</v>
      </c>
      <c r="C44" s="34">
        <v>1.6874</v>
      </c>
      <c r="D44" s="8">
        <v>891.5</v>
      </c>
      <c r="E44" s="13">
        <f t="shared" si="0"/>
        <v>1504.3171</v>
      </c>
    </row>
    <row r="45" spans="1:5" ht="15">
      <c r="A45" s="39">
        <v>4.2</v>
      </c>
      <c r="B45" s="45" t="s">
        <v>125</v>
      </c>
      <c r="C45" s="34">
        <f>C44*0.202</f>
        <v>0.3408548</v>
      </c>
      <c r="D45" s="8">
        <v>891.5</v>
      </c>
      <c r="E45" s="13">
        <f t="shared" si="0"/>
        <v>303.87205420000004</v>
      </c>
    </row>
    <row r="46" spans="1:5" ht="15">
      <c r="A46" s="39">
        <v>4.3</v>
      </c>
      <c r="B46" s="39" t="s">
        <v>30</v>
      </c>
      <c r="C46" s="34">
        <v>0.2713</v>
      </c>
      <c r="D46" s="8">
        <v>891.5</v>
      </c>
      <c r="E46" s="13">
        <f t="shared" si="0"/>
        <v>241.86395</v>
      </c>
    </row>
    <row r="47" spans="1:5" ht="15">
      <c r="A47" s="39">
        <v>4.4</v>
      </c>
      <c r="B47" s="39" t="s">
        <v>31</v>
      </c>
      <c r="C47" s="34">
        <v>0.0212</v>
      </c>
      <c r="D47" s="8">
        <v>891.5</v>
      </c>
      <c r="E47" s="13">
        <f t="shared" si="0"/>
        <v>18.8998</v>
      </c>
    </row>
    <row r="48" spans="1:5" ht="15">
      <c r="A48" s="39">
        <v>4.5</v>
      </c>
      <c r="B48" s="39" t="s">
        <v>32</v>
      </c>
      <c r="C48" s="34">
        <v>0.019</v>
      </c>
      <c r="D48" s="8">
        <v>891.5</v>
      </c>
      <c r="E48" s="13">
        <f t="shared" si="0"/>
        <v>16.9385</v>
      </c>
    </row>
    <row r="49" spans="1:5" ht="15">
      <c r="A49" s="39">
        <v>4.6</v>
      </c>
      <c r="B49" s="39" t="s">
        <v>33</v>
      </c>
      <c r="C49" s="34">
        <v>0.0036000000000000003</v>
      </c>
      <c r="D49" s="8">
        <v>891.5</v>
      </c>
      <c r="E49" s="13">
        <f t="shared" si="0"/>
        <v>3.2094000000000005</v>
      </c>
    </row>
    <row r="50" spans="1:5" ht="15">
      <c r="A50" s="39">
        <v>4.7</v>
      </c>
      <c r="B50" s="39" t="s">
        <v>34</v>
      </c>
      <c r="C50" s="34">
        <v>0.083</v>
      </c>
      <c r="D50" s="8">
        <v>891.5</v>
      </c>
      <c r="E50" s="13">
        <f t="shared" si="0"/>
        <v>73.9945</v>
      </c>
    </row>
    <row r="51" spans="1:5" ht="15">
      <c r="A51" s="39">
        <v>4.8</v>
      </c>
      <c r="B51" s="39" t="s">
        <v>52</v>
      </c>
      <c r="C51" s="34">
        <v>0.1634</v>
      </c>
      <c r="D51" s="8">
        <v>891.5</v>
      </c>
      <c r="E51" s="13">
        <f t="shared" si="0"/>
        <v>145.6711</v>
      </c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8">
        <v>891.5</v>
      </c>
      <c r="E52" s="52">
        <f t="shared" si="0"/>
        <v>891.1027476</v>
      </c>
    </row>
    <row r="53" spans="1:5" ht="23.25">
      <c r="A53" s="39">
        <v>5.1</v>
      </c>
      <c r="B53" s="45" t="s">
        <v>53</v>
      </c>
      <c r="C53" s="34">
        <v>0.4572</v>
      </c>
      <c r="D53" s="8">
        <v>891.5</v>
      </c>
      <c r="E53" s="13">
        <f t="shared" si="0"/>
        <v>407.5938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8">
        <v>891.5</v>
      </c>
      <c r="E54" s="13">
        <f t="shared" si="0"/>
        <v>82.3339476</v>
      </c>
    </row>
    <row r="55" spans="1:5" ht="15">
      <c r="A55" s="39">
        <v>5.3</v>
      </c>
      <c r="B55" s="39" t="s">
        <v>36</v>
      </c>
      <c r="C55" s="34">
        <v>0.18</v>
      </c>
      <c r="D55" s="8">
        <v>891.5</v>
      </c>
      <c r="E55" s="13">
        <f t="shared" si="0"/>
        <v>160.47</v>
      </c>
    </row>
    <row r="56" spans="1:5" ht="15">
      <c r="A56" s="39">
        <v>5.4</v>
      </c>
      <c r="B56" s="39" t="s">
        <v>37</v>
      </c>
      <c r="C56" s="34">
        <v>0.261</v>
      </c>
      <c r="D56" s="8">
        <v>891.5</v>
      </c>
      <c r="E56" s="13">
        <f t="shared" si="0"/>
        <v>232.6815</v>
      </c>
    </row>
    <row r="57" spans="1:5" ht="15">
      <c r="A57" s="39">
        <v>5.5</v>
      </c>
      <c r="B57" s="39" t="s">
        <v>46</v>
      </c>
      <c r="C57" s="34">
        <v>0.009</v>
      </c>
      <c r="D57" s="8">
        <v>891.5</v>
      </c>
      <c r="E57" s="13">
        <f t="shared" si="0"/>
        <v>8.023499999999999</v>
      </c>
    </row>
    <row r="58" spans="1:5" ht="15">
      <c r="A58" s="40">
        <v>6</v>
      </c>
      <c r="B58" s="43" t="s">
        <v>54</v>
      </c>
      <c r="C58" s="33">
        <v>2.24</v>
      </c>
      <c r="D58" s="8">
        <v>891.5</v>
      </c>
      <c r="E58" s="52">
        <f t="shared" si="0"/>
        <v>1996.9600000000003</v>
      </c>
    </row>
    <row r="59" spans="1:5" ht="15">
      <c r="A59" s="40">
        <v>7</v>
      </c>
      <c r="B59" s="44" t="s">
        <v>38</v>
      </c>
      <c r="C59" s="33">
        <v>0.009</v>
      </c>
      <c r="D59" s="8">
        <v>891.5</v>
      </c>
      <c r="E59" s="52">
        <f t="shared" si="0"/>
        <v>8.023499999999999</v>
      </c>
    </row>
    <row r="60" spans="1:5" ht="15">
      <c r="A60" s="40">
        <v>8</v>
      </c>
      <c r="B60" s="44" t="s">
        <v>39</v>
      </c>
      <c r="C60" s="37">
        <f>C59+C58+C52+C43+C37+C22+C10</f>
        <v>9.85039</v>
      </c>
      <c r="D60" s="8">
        <v>891.5</v>
      </c>
      <c r="E60" s="52">
        <f t="shared" si="0"/>
        <v>8781.622685</v>
      </c>
    </row>
    <row r="61" spans="1:5" ht="15">
      <c r="A61" s="47">
        <v>9</v>
      </c>
      <c r="B61" s="39" t="s">
        <v>40</v>
      </c>
      <c r="C61" s="34">
        <v>0.1997</v>
      </c>
      <c r="D61" s="8">
        <v>891.5</v>
      </c>
      <c r="E61" s="13">
        <f t="shared" si="0"/>
        <v>178.03255</v>
      </c>
    </row>
    <row r="62" spans="1:5" ht="15">
      <c r="A62" s="47">
        <v>10</v>
      </c>
      <c r="B62" s="39" t="s">
        <v>55</v>
      </c>
      <c r="C62" s="34">
        <f>C61*15%</f>
        <v>0.029954999999999996</v>
      </c>
      <c r="D62" s="8">
        <v>891.5</v>
      </c>
      <c r="E62" s="13">
        <f t="shared" si="0"/>
        <v>26.704882499999997</v>
      </c>
    </row>
    <row r="63" spans="1:5" ht="15">
      <c r="A63" s="40">
        <v>11</v>
      </c>
      <c r="B63" s="40" t="s">
        <v>41</v>
      </c>
      <c r="C63" s="33">
        <f>C60+C61+C62</f>
        <v>10.080045</v>
      </c>
      <c r="D63" s="8">
        <v>891.5</v>
      </c>
      <c r="E63" s="52">
        <f t="shared" si="0"/>
        <v>8986.3601175</v>
      </c>
    </row>
    <row r="64" spans="1:5" ht="23.25">
      <c r="A64" s="39"/>
      <c r="B64" s="45" t="s">
        <v>56</v>
      </c>
      <c r="C64" s="38">
        <v>10.08</v>
      </c>
      <c r="D64" s="8">
        <v>891.5</v>
      </c>
      <c r="E64" s="13">
        <f t="shared" si="0"/>
        <v>8986.32</v>
      </c>
    </row>
    <row r="65" spans="1:5" ht="15" hidden="1">
      <c r="A65" s="103" t="s">
        <v>96</v>
      </c>
      <c r="B65" s="103"/>
      <c r="C65" s="103"/>
      <c r="D65" s="103"/>
      <c r="E65" s="103"/>
    </row>
    <row r="68" spans="1:5" ht="44.2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133</v>
      </c>
      <c r="B72" s="101"/>
      <c r="C72" s="101"/>
      <c r="D72" s="101"/>
      <c r="E72" s="101"/>
    </row>
    <row r="73" spans="1:5" ht="15">
      <c r="A73" s="96" t="s">
        <v>1</v>
      </c>
      <c r="B73" s="96"/>
      <c r="C73" s="8"/>
      <c r="D73" s="8"/>
      <c r="E73" s="9">
        <v>891.5</v>
      </c>
    </row>
    <row r="74" spans="1:5" ht="15">
      <c r="A74" s="96" t="s">
        <v>2</v>
      </c>
      <c r="B74" s="96"/>
      <c r="C74" s="8"/>
      <c r="D74" s="8"/>
      <c r="E74" s="9">
        <v>11.27</v>
      </c>
    </row>
    <row r="75" spans="1:5" ht="15">
      <c r="A75" s="97"/>
      <c r="B75" s="97"/>
      <c r="C75" s="8"/>
      <c r="D75" s="8"/>
      <c r="E75" s="14">
        <f>E73*E74</f>
        <v>10047.205</v>
      </c>
    </row>
    <row r="76" spans="1:5" ht="46.5" customHeight="1">
      <c r="A76" s="10" t="s">
        <v>43</v>
      </c>
      <c r="B76" s="11" t="s">
        <v>3</v>
      </c>
      <c r="C76" s="98" t="s">
        <v>42</v>
      </c>
      <c r="D76" s="98"/>
      <c r="E76" s="98"/>
    </row>
    <row r="77" spans="1:5" ht="23.25">
      <c r="A77" s="42">
        <v>1</v>
      </c>
      <c r="B77" s="43" t="s">
        <v>44</v>
      </c>
      <c r="C77" s="33">
        <f>SUM(C80:C87)</f>
        <v>2.3216834</v>
      </c>
      <c r="D77" s="8">
        <v>891.5</v>
      </c>
      <c r="E77" s="52">
        <f>C77*D77</f>
        <v>2069.7807511</v>
      </c>
    </row>
    <row r="78" spans="1:5" ht="15">
      <c r="A78" s="60"/>
      <c r="B78" s="61" t="s">
        <v>4</v>
      </c>
      <c r="C78" s="62"/>
      <c r="D78" s="8">
        <v>891.5</v>
      </c>
      <c r="E78" s="13"/>
    </row>
    <row r="79" spans="1:5" ht="15">
      <c r="A79" s="3">
        <v>1.1</v>
      </c>
      <c r="B79" s="4" t="s">
        <v>45</v>
      </c>
      <c r="C79" s="5">
        <f>C80+C81</f>
        <v>1.6717</v>
      </c>
      <c r="D79" s="8">
        <v>891.5</v>
      </c>
      <c r="E79" s="13">
        <f aca="true" t="shared" si="1" ref="E79:E123">C79*D79</f>
        <v>1490.32055</v>
      </c>
    </row>
    <row r="80" spans="1:5" ht="15">
      <c r="A80" s="2"/>
      <c r="B80" s="4" t="s">
        <v>5</v>
      </c>
      <c r="C80" s="6">
        <v>1.6717</v>
      </c>
      <c r="D80" s="8">
        <v>891.5</v>
      </c>
      <c r="E80" s="13">
        <f t="shared" si="1"/>
        <v>1490.32055</v>
      </c>
    </row>
    <row r="81" spans="1:5" ht="15">
      <c r="A81" s="2"/>
      <c r="B81" s="4" t="s">
        <v>6</v>
      </c>
      <c r="C81" s="6"/>
      <c r="D81" s="8">
        <v>891.5</v>
      </c>
      <c r="E81" s="13"/>
    </row>
    <row r="82" spans="1:5" ht="15">
      <c r="A82" s="2">
        <v>1.2</v>
      </c>
      <c r="B82" s="4" t="s">
        <v>125</v>
      </c>
      <c r="C82" s="6">
        <f>(C80+C81)*0.202</f>
        <v>0.3376834</v>
      </c>
      <c r="D82" s="8">
        <v>891.5</v>
      </c>
      <c r="E82" s="13">
        <f t="shared" si="1"/>
        <v>301.04475110000004</v>
      </c>
    </row>
    <row r="83" spans="1:5" ht="23.25">
      <c r="A83" s="2">
        <v>1.3</v>
      </c>
      <c r="B83" s="4" t="s">
        <v>147</v>
      </c>
      <c r="C83" s="6">
        <v>0.0143</v>
      </c>
      <c r="D83" s="8">
        <v>891.5</v>
      </c>
      <c r="E83" s="13">
        <f t="shared" si="1"/>
        <v>12.74845</v>
      </c>
    </row>
    <row r="84" spans="1:5" ht="15">
      <c r="A84" s="2">
        <v>1.4</v>
      </c>
      <c r="B84" s="45" t="s">
        <v>9</v>
      </c>
      <c r="C84" s="34"/>
      <c r="D84" s="8">
        <v>891.5</v>
      </c>
      <c r="E84" s="13"/>
    </row>
    <row r="85" spans="1:5" ht="15">
      <c r="A85" s="2">
        <v>1.5</v>
      </c>
      <c r="B85" s="45" t="s">
        <v>10</v>
      </c>
      <c r="C85" s="34">
        <v>0.0816</v>
      </c>
      <c r="D85" s="8">
        <v>891.5</v>
      </c>
      <c r="E85" s="13">
        <f t="shared" si="1"/>
        <v>72.74640000000001</v>
      </c>
    </row>
    <row r="86" spans="1:5" ht="15">
      <c r="A86" s="2">
        <v>1.6</v>
      </c>
      <c r="B86" s="45" t="s">
        <v>148</v>
      </c>
      <c r="C86" s="34">
        <v>0.1164</v>
      </c>
      <c r="D86" s="8">
        <v>891.5</v>
      </c>
      <c r="E86" s="13">
        <f t="shared" si="1"/>
        <v>103.7706</v>
      </c>
    </row>
    <row r="87" spans="1:5" ht="15">
      <c r="A87" s="2">
        <v>1.7</v>
      </c>
      <c r="B87" s="45" t="s">
        <v>149</v>
      </c>
      <c r="C87" s="63">
        <v>0.1</v>
      </c>
      <c r="D87" s="8">
        <v>891.5</v>
      </c>
      <c r="E87" s="13">
        <f t="shared" si="1"/>
        <v>89.15</v>
      </c>
    </row>
    <row r="88" spans="1:5" ht="15">
      <c r="A88" s="40">
        <v>2</v>
      </c>
      <c r="B88" s="43" t="s">
        <v>12</v>
      </c>
      <c r="C88" s="33">
        <f>SUM(C89:C101)</f>
        <v>2.1762</v>
      </c>
      <c r="D88" s="8">
        <v>891.5</v>
      </c>
      <c r="E88" s="52">
        <f t="shared" si="1"/>
        <v>1940.0823</v>
      </c>
    </row>
    <row r="89" spans="1:5" ht="15">
      <c r="A89" s="39">
        <v>2.1</v>
      </c>
      <c r="B89" s="45" t="s">
        <v>13</v>
      </c>
      <c r="C89" s="34">
        <v>0.6191</v>
      </c>
      <c r="D89" s="8">
        <v>891.5</v>
      </c>
      <c r="E89" s="13">
        <f t="shared" si="1"/>
        <v>551.92765</v>
      </c>
    </row>
    <row r="90" spans="1:5" ht="15">
      <c r="A90" s="39">
        <v>2.2</v>
      </c>
      <c r="B90" s="45" t="s">
        <v>14</v>
      </c>
      <c r="C90" s="34">
        <v>0.2333</v>
      </c>
      <c r="D90" s="8">
        <v>891.5</v>
      </c>
      <c r="E90" s="13">
        <f t="shared" si="1"/>
        <v>207.98695</v>
      </c>
    </row>
    <row r="91" spans="1:5" ht="23.25">
      <c r="A91" s="39">
        <v>2.3</v>
      </c>
      <c r="B91" s="45" t="s">
        <v>15</v>
      </c>
      <c r="C91" s="34">
        <v>0.6167</v>
      </c>
      <c r="D91" s="8">
        <v>891.5</v>
      </c>
      <c r="E91" s="13">
        <f t="shared" si="1"/>
        <v>549.78805</v>
      </c>
    </row>
    <row r="92" spans="1:5" ht="23.25">
      <c r="A92" s="39">
        <v>2.4</v>
      </c>
      <c r="B92" s="45" t="s">
        <v>47</v>
      </c>
      <c r="C92" s="34">
        <v>0.0334</v>
      </c>
      <c r="D92" s="8">
        <v>891.5</v>
      </c>
      <c r="E92" s="13">
        <f t="shared" si="1"/>
        <v>29.7761</v>
      </c>
    </row>
    <row r="93" spans="1:5" ht="15">
      <c r="A93" s="39">
        <v>2.5</v>
      </c>
      <c r="B93" s="45" t="s">
        <v>16</v>
      </c>
      <c r="C93" s="34">
        <v>0.2607</v>
      </c>
      <c r="D93" s="8">
        <v>891.5</v>
      </c>
      <c r="E93" s="13">
        <f t="shared" si="1"/>
        <v>232.41404999999997</v>
      </c>
    </row>
    <row r="94" spans="1:5" ht="15">
      <c r="A94" s="39">
        <v>2.6</v>
      </c>
      <c r="B94" s="45" t="s">
        <v>48</v>
      </c>
      <c r="C94" s="34">
        <v>0.0834</v>
      </c>
      <c r="D94" s="8">
        <v>891.5</v>
      </c>
      <c r="E94" s="13">
        <f t="shared" si="1"/>
        <v>74.3511</v>
      </c>
    </row>
    <row r="95" spans="1:5" ht="23.25">
      <c r="A95" s="39">
        <v>2.7</v>
      </c>
      <c r="B95" s="45" t="s">
        <v>17</v>
      </c>
      <c r="C95" s="34">
        <v>0.0092</v>
      </c>
      <c r="D95" s="8">
        <v>891.5</v>
      </c>
      <c r="E95" s="13">
        <f t="shared" si="1"/>
        <v>8.2018</v>
      </c>
    </row>
    <row r="96" spans="1:5" ht="15">
      <c r="A96" s="39">
        <v>2.8</v>
      </c>
      <c r="B96" s="45" t="s">
        <v>150</v>
      </c>
      <c r="C96" s="34">
        <v>0.1347</v>
      </c>
      <c r="D96" s="8">
        <v>891.5</v>
      </c>
      <c r="E96" s="13">
        <f t="shared" si="1"/>
        <v>120.08504999999998</v>
      </c>
    </row>
    <row r="97" spans="1:5" ht="15">
      <c r="A97" s="39">
        <v>2.9</v>
      </c>
      <c r="B97" s="45" t="s">
        <v>18</v>
      </c>
      <c r="C97" s="34">
        <v>0.0483</v>
      </c>
      <c r="D97" s="8">
        <v>891.5</v>
      </c>
      <c r="E97" s="13">
        <f t="shared" si="1"/>
        <v>43.059450000000005</v>
      </c>
    </row>
    <row r="98" spans="1:5" ht="15">
      <c r="A98" s="46" t="s">
        <v>50</v>
      </c>
      <c r="B98" s="45" t="s">
        <v>19</v>
      </c>
      <c r="C98" s="34">
        <v>0.0144</v>
      </c>
      <c r="D98" s="8">
        <v>891.5</v>
      </c>
      <c r="E98" s="13">
        <f t="shared" si="1"/>
        <v>12.8376</v>
      </c>
    </row>
    <row r="99" spans="1:5" ht="23.25">
      <c r="A99" s="39">
        <v>2.11</v>
      </c>
      <c r="B99" s="45" t="s">
        <v>20</v>
      </c>
      <c r="C99" s="34">
        <v>0.0542</v>
      </c>
      <c r="D99" s="8">
        <v>891.5</v>
      </c>
      <c r="E99" s="13">
        <f t="shared" si="1"/>
        <v>48.3193</v>
      </c>
    </row>
    <row r="100" spans="1:5" ht="15">
      <c r="A100" s="39">
        <v>2.12</v>
      </c>
      <c r="B100" s="45" t="s">
        <v>21</v>
      </c>
      <c r="C100" s="34">
        <v>0.049</v>
      </c>
      <c r="D100" s="8">
        <v>891.5</v>
      </c>
      <c r="E100" s="13">
        <f t="shared" si="1"/>
        <v>43.6835</v>
      </c>
    </row>
    <row r="101" spans="1:5" ht="23.25">
      <c r="A101" s="39">
        <v>2.13</v>
      </c>
      <c r="B101" s="45" t="s">
        <v>151</v>
      </c>
      <c r="C101" s="34">
        <v>0.0198</v>
      </c>
      <c r="D101" s="8">
        <v>891.5</v>
      </c>
      <c r="E101" s="13">
        <f t="shared" si="1"/>
        <v>17.6517</v>
      </c>
    </row>
    <row r="102" spans="1:5" ht="23.25">
      <c r="A102" s="40">
        <v>3</v>
      </c>
      <c r="B102" s="43" t="s">
        <v>23</v>
      </c>
      <c r="C102" s="33">
        <f>SUM(C103:C105)</f>
        <v>0</v>
      </c>
      <c r="D102" s="8">
        <v>891.5</v>
      </c>
      <c r="E102" s="52">
        <f t="shared" si="1"/>
        <v>0</v>
      </c>
    </row>
    <row r="103" spans="1:5" ht="15">
      <c r="A103" s="39">
        <v>3.1</v>
      </c>
      <c r="B103" s="45" t="s">
        <v>24</v>
      </c>
      <c r="C103" s="34"/>
      <c r="D103" s="8">
        <v>891.5</v>
      </c>
      <c r="E103" s="13"/>
    </row>
    <row r="104" spans="1:5" ht="15">
      <c r="A104" s="39">
        <v>3.2</v>
      </c>
      <c r="B104" s="45" t="s">
        <v>25</v>
      </c>
      <c r="C104" s="34"/>
      <c r="D104" s="8">
        <v>891.5</v>
      </c>
      <c r="E104" s="13"/>
    </row>
    <row r="105" spans="1:5" ht="15">
      <c r="A105" s="39">
        <v>3.3</v>
      </c>
      <c r="B105" s="45" t="s">
        <v>28</v>
      </c>
      <c r="C105" s="34"/>
      <c r="D105" s="8">
        <v>891.5</v>
      </c>
      <c r="E105" s="13"/>
    </row>
    <row r="106" spans="1:5" ht="23.25">
      <c r="A106" s="40">
        <v>4</v>
      </c>
      <c r="B106" s="43" t="s">
        <v>29</v>
      </c>
      <c r="C106" s="33">
        <f>SUM(C107:C113)</f>
        <v>2.8262796199999998</v>
      </c>
      <c r="D106" s="8">
        <v>891.5</v>
      </c>
      <c r="E106" s="52">
        <f t="shared" si="1"/>
        <v>2519.6282812299996</v>
      </c>
    </row>
    <row r="107" spans="1:5" ht="23.25">
      <c r="A107" s="39">
        <v>4.1</v>
      </c>
      <c r="B107" s="45" t="s">
        <v>51</v>
      </c>
      <c r="C107" s="34">
        <v>1.8294</v>
      </c>
      <c r="D107" s="8">
        <v>891.5</v>
      </c>
      <c r="E107" s="13">
        <f t="shared" si="1"/>
        <v>1630.9100999999998</v>
      </c>
    </row>
    <row r="108" spans="1:5" ht="15">
      <c r="A108" s="39">
        <v>4.2</v>
      </c>
      <c r="B108" s="45" t="s">
        <v>125</v>
      </c>
      <c r="C108" s="34">
        <f>C107*0.202</f>
        <v>0.3695388</v>
      </c>
      <c r="D108" s="8">
        <v>891.5</v>
      </c>
      <c r="E108" s="13">
        <f t="shared" si="1"/>
        <v>329.4438402</v>
      </c>
    </row>
    <row r="109" spans="1:5" ht="15">
      <c r="A109" s="39">
        <v>4.3</v>
      </c>
      <c r="B109" s="45" t="s">
        <v>30</v>
      </c>
      <c r="C109" s="34">
        <f>(C107+C108)*0.15</f>
        <v>0.32984082</v>
      </c>
      <c r="D109" s="8">
        <v>891.5</v>
      </c>
      <c r="E109" s="13">
        <f t="shared" si="1"/>
        <v>294.05309102999996</v>
      </c>
    </row>
    <row r="110" spans="1:5" ht="15">
      <c r="A110" s="39">
        <v>4.4</v>
      </c>
      <c r="B110" s="45" t="s">
        <v>152</v>
      </c>
      <c r="C110" s="34">
        <v>0.0157</v>
      </c>
      <c r="D110" s="8">
        <v>891.5</v>
      </c>
      <c r="E110" s="13">
        <f t="shared" si="1"/>
        <v>13.99655</v>
      </c>
    </row>
    <row r="111" spans="1:5" ht="15">
      <c r="A111" s="39">
        <v>4.5</v>
      </c>
      <c r="B111" s="45" t="s">
        <v>33</v>
      </c>
      <c r="C111" s="34">
        <v>0.0036000000000000003</v>
      </c>
      <c r="D111" s="8">
        <v>891.5</v>
      </c>
      <c r="E111" s="13">
        <f t="shared" si="1"/>
        <v>3.2094000000000005</v>
      </c>
    </row>
    <row r="112" spans="1:5" ht="15">
      <c r="A112" s="39">
        <v>4.6</v>
      </c>
      <c r="B112" s="45" t="s">
        <v>34</v>
      </c>
      <c r="C112" s="34">
        <v>0.083</v>
      </c>
      <c r="D112" s="8">
        <v>891.5</v>
      </c>
      <c r="E112" s="13">
        <f t="shared" si="1"/>
        <v>73.9945</v>
      </c>
    </row>
    <row r="113" spans="1:5" ht="15">
      <c r="A113" s="39">
        <v>4.7</v>
      </c>
      <c r="B113" s="45" t="s">
        <v>52</v>
      </c>
      <c r="C113" s="34">
        <v>0.1952</v>
      </c>
      <c r="D113" s="8">
        <v>891.5</v>
      </c>
      <c r="E113" s="13">
        <f t="shared" si="1"/>
        <v>174.0208</v>
      </c>
    </row>
    <row r="114" spans="1:5" ht="15">
      <c r="A114" s="40">
        <v>5</v>
      </c>
      <c r="B114" s="43" t="s">
        <v>35</v>
      </c>
      <c r="C114" s="33">
        <f>SUM(C115:C118)</f>
        <v>1.1244524</v>
      </c>
      <c r="D114" s="8">
        <v>891.5</v>
      </c>
      <c r="E114" s="52">
        <f t="shared" si="1"/>
        <v>1002.4493146</v>
      </c>
    </row>
    <row r="115" spans="1:5" ht="23.25">
      <c r="A115" s="39">
        <v>5.1</v>
      </c>
      <c r="B115" s="45" t="s">
        <v>53</v>
      </c>
      <c r="C115" s="34">
        <v>0.5562</v>
      </c>
      <c r="D115" s="8">
        <v>891.5</v>
      </c>
      <c r="E115" s="13">
        <f t="shared" si="1"/>
        <v>495.8523</v>
      </c>
    </row>
    <row r="116" spans="1:5" ht="15">
      <c r="A116" s="39">
        <v>5.2</v>
      </c>
      <c r="B116" s="45" t="s">
        <v>125</v>
      </c>
      <c r="C116" s="34">
        <f>C115*0.202</f>
        <v>0.11235240000000002</v>
      </c>
      <c r="D116" s="8">
        <v>891.5</v>
      </c>
      <c r="E116" s="13">
        <f t="shared" si="1"/>
        <v>100.16216460000001</v>
      </c>
    </row>
    <row r="117" spans="1:5" ht="23.25">
      <c r="A117" s="39">
        <v>5.3</v>
      </c>
      <c r="B117" s="45" t="s">
        <v>36</v>
      </c>
      <c r="C117" s="34">
        <v>0.1815</v>
      </c>
      <c r="D117" s="8">
        <v>891.5</v>
      </c>
      <c r="E117" s="13">
        <f t="shared" si="1"/>
        <v>161.80724999999998</v>
      </c>
    </row>
    <row r="118" spans="1:5" ht="15">
      <c r="A118" s="39">
        <v>5.4</v>
      </c>
      <c r="B118" s="45" t="s">
        <v>37</v>
      </c>
      <c r="C118" s="34">
        <v>0.2744</v>
      </c>
      <c r="D118" s="8">
        <v>891.5</v>
      </c>
      <c r="E118" s="13">
        <f t="shared" si="1"/>
        <v>244.62759999999997</v>
      </c>
    </row>
    <row r="119" spans="1:5" ht="15">
      <c r="A119" s="40">
        <v>6</v>
      </c>
      <c r="B119" s="43" t="s">
        <v>54</v>
      </c>
      <c r="C119" s="33">
        <f>C127*18.5%</f>
        <v>2.08495</v>
      </c>
      <c r="D119" s="8">
        <v>891.5</v>
      </c>
      <c r="E119" s="52">
        <f t="shared" si="1"/>
        <v>1858.732925</v>
      </c>
    </row>
    <row r="120" spans="1:5" ht="15">
      <c r="A120" s="44">
        <v>6.1</v>
      </c>
      <c r="B120" s="43" t="s">
        <v>128</v>
      </c>
      <c r="C120" s="33">
        <f>C127*9.85%</f>
        <v>1.1100949999999998</v>
      </c>
      <c r="D120" s="8">
        <v>891.5</v>
      </c>
      <c r="E120" s="52">
        <f t="shared" si="1"/>
        <v>989.6496924999999</v>
      </c>
    </row>
    <row r="121" spans="1:5" ht="15">
      <c r="A121" s="40">
        <v>7</v>
      </c>
      <c r="B121" s="43" t="s">
        <v>38</v>
      </c>
      <c r="C121" s="33">
        <v>0.009</v>
      </c>
      <c r="D121" s="8">
        <v>891.5</v>
      </c>
      <c r="E121" s="52">
        <f t="shared" si="1"/>
        <v>8.023499999999999</v>
      </c>
    </row>
    <row r="122" spans="1:5" ht="15">
      <c r="A122" s="40">
        <v>8</v>
      </c>
      <c r="B122" s="43" t="s">
        <v>39</v>
      </c>
      <c r="C122" s="37">
        <f>C121+C119+C114+C106+C102+C88+C77</f>
        <v>10.542565419999999</v>
      </c>
      <c r="D122" s="8">
        <v>891.5</v>
      </c>
      <c r="E122" s="52">
        <f>E77+E88+E102+E106+E114+E119+E121</f>
        <v>9398.697071929999</v>
      </c>
    </row>
    <row r="123" spans="1:5" ht="15">
      <c r="A123" s="47">
        <v>9</v>
      </c>
      <c r="B123" s="45" t="s">
        <v>40</v>
      </c>
      <c r="C123" s="34">
        <v>0.6326</v>
      </c>
      <c r="D123" s="8">
        <v>891.5</v>
      </c>
      <c r="E123" s="13">
        <f t="shared" si="1"/>
        <v>563.9629</v>
      </c>
    </row>
    <row r="124" spans="1:5" ht="15">
      <c r="A124" s="47">
        <v>10</v>
      </c>
      <c r="B124" s="45" t="s">
        <v>55</v>
      </c>
      <c r="C124" s="34">
        <v>0.0948</v>
      </c>
      <c r="D124" s="8">
        <v>891.5</v>
      </c>
      <c r="E124" s="13">
        <v>84.56</v>
      </c>
    </row>
    <row r="125" spans="1:5" ht="15">
      <c r="A125" s="40">
        <v>11</v>
      </c>
      <c r="B125" s="69" t="s">
        <v>41</v>
      </c>
      <c r="C125" s="33">
        <f>C122+C123+C124</f>
        <v>11.269965419999998</v>
      </c>
      <c r="D125" s="8">
        <v>891.5</v>
      </c>
      <c r="E125" s="52">
        <f>E122+E123+E124</f>
        <v>10047.219971929999</v>
      </c>
    </row>
    <row r="126" ht="15">
      <c r="C126" s="73"/>
    </row>
    <row r="127" ht="15">
      <c r="C127" s="74">
        <v>11.27</v>
      </c>
    </row>
  </sheetData>
  <sheetProtection/>
  <mergeCells count="15">
    <mergeCell ref="C9:E9"/>
    <mergeCell ref="A65:E65"/>
    <mergeCell ref="A1:E1"/>
    <mergeCell ref="A3:E3"/>
    <mergeCell ref="A5:E5"/>
    <mergeCell ref="A6:B6"/>
    <mergeCell ref="A7:B7"/>
    <mergeCell ref="A8:B8"/>
    <mergeCell ref="A74:B74"/>
    <mergeCell ref="A75:B75"/>
    <mergeCell ref="C76:E76"/>
    <mergeCell ref="A68:E68"/>
    <mergeCell ref="A70:E70"/>
    <mergeCell ref="A72:E72"/>
    <mergeCell ref="A73:B73"/>
  </mergeCells>
  <hyperlinks>
    <hyperlink ref="A3:E3" location="ГЛАВНАЯ!A1" display="Вернуться на главную страницу к списку домов"/>
    <hyperlink ref="A65:E65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140625" style="0" customWidth="1"/>
    <col min="3" max="3" width="16.8515625" style="0" hidden="1" customWidth="1"/>
    <col min="4" max="4" width="17.57421875" style="0" hidden="1" customWidth="1"/>
    <col min="5" max="5" width="30.57421875" style="0" customWidth="1"/>
  </cols>
  <sheetData>
    <row r="1" spans="1:5" ht="39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102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480.6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4844.448</v>
      </c>
    </row>
    <row r="10" spans="1:5" ht="39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51">
        <v>480.6</v>
      </c>
      <c r="E11" s="52">
        <f>C11*D11</f>
        <v>1040.7781324800003</v>
      </c>
    </row>
    <row r="12" spans="1:5" ht="15">
      <c r="A12" s="2"/>
      <c r="B12" s="2" t="s">
        <v>4</v>
      </c>
      <c r="C12" s="49"/>
      <c r="D12" s="8">
        <v>480.6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480.6</v>
      </c>
      <c r="E13" s="13">
        <f aca="true" t="shared" si="0" ref="E13:E65">C13*D13</f>
        <v>745.12224</v>
      </c>
    </row>
    <row r="14" spans="1:5" ht="15">
      <c r="A14" s="2"/>
      <c r="B14" s="2" t="s">
        <v>5</v>
      </c>
      <c r="C14" s="6">
        <v>1.5504</v>
      </c>
      <c r="D14" s="8">
        <v>480.6</v>
      </c>
      <c r="E14" s="13">
        <f t="shared" si="0"/>
        <v>745.12224</v>
      </c>
    </row>
    <row r="15" spans="1:5" ht="15">
      <c r="A15" s="2"/>
      <c r="B15" s="2" t="s">
        <v>6</v>
      </c>
      <c r="C15" s="6"/>
      <c r="D15" s="8">
        <v>480.6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480.6</v>
      </c>
      <c r="E16" s="13">
        <f t="shared" si="0"/>
        <v>150.51469248000004</v>
      </c>
    </row>
    <row r="17" spans="1:5" ht="15">
      <c r="A17" s="2">
        <v>1.3</v>
      </c>
      <c r="B17" s="2" t="s">
        <v>7</v>
      </c>
      <c r="C17" s="7">
        <v>0.0144</v>
      </c>
      <c r="D17" s="8">
        <v>480.6</v>
      </c>
      <c r="E17" s="13">
        <f t="shared" si="0"/>
        <v>6.920640000000001</v>
      </c>
    </row>
    <row r="18" spans="1:5" ht="15">
      <c r="A18" s="2">
        <v>1.4</v>
      </c>
      <c r="B18" s="2" t="s">
        <v>8</v>
      </c>
      <c r="C18" s="7">
        <v>0.1122</v>
      </c>
      <c r="D18" s="8">
        <v>480.6</v>
      </c>
      <c r="E18" s="13">
        <f t="shared" si="0"/>
        <v>53.92332</v>
      </c>
    </row>
    <row r="19" spans="1:5" ht="15">
      <c r="A19" s="2">
        <v>1.5</v>
      </c>
      <c r="B19" s="39" t="s">
        <v>9</v>
      </c>
      <c r="C19" s="34"/>
      <c r="D19" s="8">
        <v>480.6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v>480.6</v>
      </c>
      <c r="E20" s="13">
        <f t="shared" si="0"/>
        <v>36.045</v>
      </c>
    </row>
    <row r="21" spans="1:5" ht="15">
      <c r="A21" s="2">
        <v>1.7</v>
      </c>
      <c r="B21" s="39" t="s">
        <v>11</v>
      </c>
      <c r="C21" s="35">
        <v>0.1004</v>
      </c>
      <c r="D21" s="8">
        <v>480.6</v>
      </c>
      <c r="E21" s="13">
        <f t="shared" si="0"/>
        <v>48.25224</v>
      </c>
    </row>
    <row r="22" spans="1:5" ht="15">
      <c r="A22" s="2">
        <v>1.8</v>
      </c>
      <c r="B22" s="39" t="s">
        <v>46</v>
      </c>
      <c r="C22" s="34"/>
      <c r="D22" s="8">
        <v>480.6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51">
        <v>480.6</v>
      </c>
      <c r="E23" s="52">
        <f t="shared" si="0"/>
        <v>887.4278999999999</v>
      </c>
    </row>
    <row r="24" spans="1:5" ht="15">
      <c r="A24" s="39">
        <v>2.1</v>
      </c>
      <c r="B24" s="39" t="s">
        <v>13</v>
      </c>
      <c r="C24" s="34">
        <v>0.601</v>
      </c>
      <c r="D24" s="8">
        <v>480.6</v>
      </c>
      <c r="E24" s="13">
        <f t="shared" si="0"/>
        <v>288.8406</v>
      </c>
    </row>
    <row r="25" spans="1:5" ht="15">
      <c r="A25" s="39">
        <v>2.2</v>
      </c>
      <c r="B25" s="39" t="s">
        <v>14</v>
      </c>
      <c r="C25" s="34">
        <v>0.2161</v>
      </c>
      <c r="D25" s="8">
        <v>480.6</v>
      </c>
      <c r="E25" s="13">
        <f t="shared" si="0"/>
        <v>103.85766</v>
      </c>
    </row>
    <row r="26" spans="1:5" ht="23.25">
      <c r="A26" s="39">
        <v>2.3</v>
      </c>
      <c r="B26" s="45" t="s">
        <v>15</v>
      </c>
      <c r="C26" s="34">
        <v>0.553</v>
      </c>
      <c r="D26" s="8">
        <v>480.6</v>
      </c>
      <c r="E26" s="13">
        <f t="shared" si="0"/>
        <v>265.77180000000004</v>
      </c>
    </row>
    <row r="27" spans="1:5" ht="23.25">
      <c r="A27" s="39">
        <v>2.4</v>
      </c>
      <c r="B27" s="45" t="s">
        <v>47</v>
      </c>
      <c r="C27" s="34">
        <v>0.0288</v>
      </c>
      <c r="D27" s="8">
        <v>480.6</v>
      </c>
      <c r="E27" s="13">
        <f t="shared" si="0"/>
        <v>13.841280000000001</v>
      </c>
    </row>
    <row r="28" spans="1:5" ht="15">
      <c r="A28" s="39">
        <v>2.5</v>
      </c>
      <c r="B28" s="39" t="s">
        <v>16</v>
      </c>
      <c r="C28" s="34">
        <v>0.2332</v>
      </c>
      <c r="D28" s="8">
        <v>480.6</v>
      </c>
      <c r="E28" s="13">
        <f t="shared" si="0"/>
        <v>112.07592</v>
      </c>
    </row>
    <row r="29" spans="1:5" ht="15">
      <c r="A29" s="39">
        <v>2.6</v>
      </c>
      <c r="B29" s="39" t="s">
        <v>48</v>
      </c>
      <c r="C29" s="34">
        <v>0.0469</v>
      </c>
      <c r="D29" s="8">
        <v>480.6</v>
      </c>
      <c r="E29" s="13">
        <f t="shared" si="0"/>
        <v>22.54014</v>
      </c>
    </row>
    <row r="30" spans="1:5" ht="23.25">
      <c r="A30" s="39">
        <v>2.7</v>
      </c>
      <c r="B30" s="45" t="s">
        <v>17</v>
      </c>
      <c r="C30" s="34">
        <v>0.0092</v>
      </c>
      <c r="D30" s="8">
        <v>480.6</v>
      </c>
      <c r="E30" s="13">
        <f t="shared" si="0"/>
        <v>4.42152</v>
      </c>
    </row>
    <row r="31" spans="1:5" ht="15">
      <c r="A31" s="39">
        <v>2.8</v>
      </c>
      <c r="B31" s="39" t="s">
        <v>49</v>
      </c>
      <c r="C31" s="34">
        <v>0.0282</v>
      </c>
      <c r="D31" s="8">
        <v>480.6</v>
      </c>
      <c r="E31" s="13">
        <f t="shared" si="0"/>
        <v>13.55292</v>
      </c>
    </row>
    <row r="32" spans="1:5" ht="15">
      <c r="A32" s="39">
        <v>2.9</v>
      </c>
      <c r="B32" s="39" t="s">
        <v>18</v>
      </c>
      <c r="C32" s="34">
        <v>0.0484</v>
      </c>
      <c r="D32" s="8">
        <v>480.6</v>
      </c>
      <c r="E32" s="13">
        <f t="shared" si="0"/>
        <v>23.26104</v>
      </c>
    </row>
    <row r="33" spans="1:5" ht="15">
      <c r="A33" s="46" t="s">
        <v>50</v>
      </c>
      <c r="B33" s="39" t="s">
        <v>19</v>
      </c>
      <c r="C33" s="34">
        <v>0.0145</v>
      </c>
      <c r="D33" s="8">
        <v>480.6</v>
      </c>
      <c r="E33" s="13">
        <f t="shared" si="0"/>
        <v>6.968700000000001</v>
      </c>
    </row>
    <row r="34" spans="1:5" ht="15">
      <c r="A34" s="39">
        <v>2.11</v>
      </c>
      <c r="B34" s="45" t="s">
        <v>20</v>
      </c>
      <c r="C34" s="34">
        <v>0.0263</v>
      </c>
      <c r="D34" s="8">
        <v>480.6</v>
      </c>
      <c r="E34" s="13">
        <f t="shared" si="0"/>
        <v>12.63978</v>
      </c>
    </row>
    <row r="35" spans="1:5" ht="15">
      <c r="A35" s="39">
        <v>2.12</v>
      </c>
      <c r="B35" s="39" t="s">
        <v>21</v>
      </c>
      <c r="C35" s="34">
        <v>0.021</v>
      </c>
      <c r="D35" s="8">
        <v>480.6</v>
      </c>
      <c r="E35" s="13">
        <f t="shared" si="0"/>
        <v>10.092600000000001</v>
      </c>
    </row>
    <row r="36" spans="1:5" ht="23.25">
      <c r="A36" s="39">
        <v>2.13</v>
      </c>
      <c r="B36" s="45" t="s">
        <v>22</v>
      </c>
      <c r="C36" s="34">
        <v>0.0199</v>
      </c>
      <c r="D36" s="8">
        <v>480.6</v>
      </c>
      <c r="E36" s="13">
        <f t="shared" si="0"/>
        <v>9.56394</v>
      </c>
    </row>
    <row r="37" spans="1:5" ht="15">
      <c r="A37" s="39">
        <v>2.14</v>
      </c>
      <c r="B37" s="45" t="s">
        <v>46</v>
      </c>
      <c r="C37" s="34"/>
      <c r="D37" s="8">
        <v>480.6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51">
        <v>480.6</v>
      </c>
      <c r="E38" s="52"/>
    </row>
    <row r="39" spans="1:5" ht="15" hidden="1">
      <c r="A39" s="39">
        <v>3.1</v>
      </c>
      <c r="B39" s="39" t="s">
        <v>24</v>
      </c>
      <c r="C39" s="34"/>
      <c r="D39" s="8">
        <v>480.6</v>
      </c>
      <c r="E39" s="13"/>
    </row>
    <row r="40" spans="1:5" ht="15" hidden="1">
      <c r="A40" s="39">
        <v>3.2</v>
      </c>
      <c r="B40" s="39" t="s">
        <v>25</v>
      </c>
      <c r="C40" s="34"/>
      <c r="D40" s="8">
        <v>480.6</v>
      </c>
      <c r="E40" s="13"/>
    </row>
    <row r="41" spans="1:5" ht="15" hidden="1">
      <c r="A41" s="39">
        <v>3.3</v>
      </c>
      <c r="B41" s="39" t="s">
        <v>26</v>
      </c>
      <c r="C41" s="34"/>
      <c r="D41" s="8">
        <v>480.6</v>
      </c>
      <c r="E41" s="13"/>
    </row>
    <row r="42" spans="1:5" ht="15" hidden="1">
      <c r="A42" s="39">
        <v>3.4</v>
      </c>
      <c r="B42" s="39" t="s">
        <v>27</v>
      </c>
      <c r="C42" s="34"/>
      <c r="D42" s="8">
        <v>480.6</v>
      </c>
      <c r="E42" s="13"/>
    </row>
    <row r="43" spans="1:5" ht="15" hidden="1">
      <c r="A43" s="39">
        <v>3.5</v>
      </c>
      <c r="B43" s="39" t="s">
        <v>28</v>
      </c>
      <c r="C43" s="34"/>
      <c r="D43" s="8">
        <v>480.6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51">
        <v>480.6</v>
      </c>
      <c r="E44" s="52">
        <f t="shared" si="0"/>
        <v>1244.6361568800003</v>
      </c>
    </row>
    <row r="45" spans="1:5" ht="23.25">
      <c r="A45" s="39">
        <v>4.1</v>
      </c>
      <c r="B45" s="45" t="s">
        <v>51</v>
      </c>
      <c r="C45" s="34">
        <v>1.6874</v>
      </c>
      <c r="D45" s="8">
        <v>480.6</v>
      </c>
      <c r="E45" s="13">
        <f t="shared" si="0"/>
        <v>810.9644400000001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480.6</v>
      </c>
      <c r="E46" s="13">
        <f t="shared" si="0"/>
        <v>163.81481688000002</v>
      </c>
    </row>
    <row r="47" spans="1:5" ht="15">
      <c r="A47" s="39">
        <v>4.3</v>
      </c>
      <c r="B47" s="39" t="s">
        <v>30</v>
      </c>
      <c r="C47" s="34">
        <v>0.2713</v>
      </c>
      <c r="D47" s="8">
        <v>480.6</v>
      </c>
      <c r="E47" s="13">
        <f t="shared" si="0"/>
        <v>130.38678</v>
      </c>
    </row>
    <row r="48" spans="1:5" ht="15">
      <c r="A48" s="39">
        <v>4.4</v>
      </c>
      <c r="B48" s="39" t="s">
        <v>31</v>
      </c>
      <c r="C48" s="34">
        <v>0.0212</v>
      </c>
      <c r="D48" s="8">
        <v>480.6</v>
      </c>
      <c r="E48" s="13">
        <f t="shared" si="0"/>
        <v>10.18872</v>
      </c>
    </row>
    <row r="49" spans="1:5" ht="15">
      <c r="A49" s="39">
        <v>4.5</v>
      </c>
      <c r="B49" s="39" t="s">
        <v>32</v>
      </c>
      <c r="C49" s="34">
        <v>0.019</v>
      </c>
      <c r="D49" s="8">
        <v>480.6</v>
      </c>
      <c r="E49" s="13">
        <f t="shared" si="0"/>
        <v>9.131400000000001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480.6</v>
      </c>
      <c r="E50" s="13">
        <f t="shared" si="0"/>
        <v>1.7301600000000001</v>
      </c>
    </row>
    <row r="51" spans="1:5" ht="15">
      <c r="A51" s="39">
        <v>4.7</v>
      </c>
      <c r="B51" s="39" t="s">
        <v>34</v>
      </c>
      <c r="C51" s="34">
        <v>0.083</v>
      </c>
      <c r="D51" s="8">
        <v>480.6</v>
      </c>
      <c r="E51" s="13">
        <f t="shared" si="0"/>
        <v>39.8898</v>
      </c>
    </row>
    <row r="52" spans="1:5" ht="15">
      <c r="A52" s="39">
        <v>4.8</v>
      </c>
      <c r="B52" s="39" t="s">
        <v>52</v>
      </c>
      <c r="C52" s="34">
        <v>0.1634</v>
      </c>
      <c r="D52" s="8">
        <v>480.6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51">
        <v>480.6</v>
      </c>
      <c r="E53" s="52">
        <f t="shared" si="0"/>
        <v>480.3858446400001</v>
      </c>
    </row>
    <row r="54" spans="1:5" ht="23.25">
      <c r="A54" s="39">
        <v>5.1</v>
      </c>
      <c r="B54" s="45" t="s">
        <v>53</v>
      </c>
      <c r="C54" s="34">
        <v>0.4572</v>
      </c>
      <c r="D54" s="8">
        <v>480.6</v>
      </c>
      <c r="E54" s="13">
        <f t="shared" si="0"/>
        <v>219.73032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480.6</v>
      </c>
      <c r="E55" s="13">
        <f t="shared" si="0"/>
        <v>44.38552464000001</v>
      </c>
    </row>
    <row r="56" spans="1:5" ht="15">
      <c r="A56" s="39">
        <v>5.3</v>
      </c>
      <c r="B56" s="39" t="s">
        <v>36</v>
      </c>
      <c r="C56" s="34">
        <v>0.18</v>
      </c>
      <c r="D56" s="8">
        <v>480.6</v>
      </c>
      <c r="E56" s="13">
        <f t="shared" si="0"/>
        <v>86.508</v>
      </c>
    </row>
    <row r="57" spans="1:5" ht="15">
      <c r="A57" s="39">
        <v>5.4</v>
      </c>
      <c r="B57" s="39" t="s">
        <v>37</v>
      </c>
      <c r="C57" s="34">
        <v>0.261</v>
      </c>
      <c r="D57" s="8">
        <v>480.6</v>
      </c>
      <c r="E57" s="13">
        <f t="shared" si="0"/>
        <v>125.43660000000001</v>
      </c>
    </row>
    <row r="58" spans="1:5" ht="15">
      <c r="A58" s="39">
        <v>5.5</v>
      </c>
      <c r="B58" s="39" t="s">
        <v>46</v>
      </c>
      <c r="C58" s="34">
        <v>0.009</v>
      </c>
      <c r="D58" s="8">
        <v>480.6</v>
      </c>
      <c r="E58" s="13">
        <f t="shared" si="0"/>
        <v>4.3254</v>
      </c>
    </row>
    <row r="59" spans="1:5" ht="15">
      <c r="A59" s="40">
        <v>6</v>
      </c>
      <c r="B59" s="43" t="s">
        <v>54</v>
      </c>
      <c r="C59" s="33">
        <v>2.24</v>
      </c>
      <c r="D59" s="51">
        <v>480.6</v>
      </c>
      <c r="E59" s="52">
        <f t="shared" si="0"/>
        <v>1076.544</v>
      </c>
    </row>
    <row r="60" spans="1:5" ht="15">
      <c r="A60" s="40">
        <v>7</v>
      </c>
      <c r="B60" s="44" t="s">
        <v>38</v>
      </c>
      <c r="C60" s="33">
        <v>0.009</v>
      </c>
      <c r="D60" s="51">
        <v>480.6</v>
      </c>
      <c r="E60" s="52">
        <f t="shared" si="0"/>
        <v>4.3254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51">
        <v>480.6</v>
      </c>
      <c r="E61" s="52">
        <f t="shared" si="0"/>
        <v>4734.097434</v>
      </c>
    </row>
    <row r="62" spans="1:5" ht="15">
      <c r="A62" s="47">
        <v>9</v>
      </c>
      <c r="B62" s="39" t="s">
        <v>40</v>
      </c>
      <c r="C62" s="34">
        <v>0.1997</v>
      </c>
      <c r="D62" s="8">
        <v>480.6</v>
      </c>
      <c r="E62" s="13">
        <f t="shared" si="0"/>
        <v>95.97582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v>480.6</v>
      </c>
      <c r="E63" s="13">
        <f t="shared" si="0"/>
        <v>14.396372999999999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v>480.6</v>
      </c>
      <c r="E64" s="52">
        <f t="shared" si="0"/>
        <v>4844.469627</v>
      </c>
    </row>
    <row r="65" spans="1:5" ht="15">
      <c r="A65" s="39"/>
      <c r="B65" s="45" t="s">
        <v>56</v>
      </c>
      <c r="C65" s="38">
        <v>10.08</v>
      </c>
      <c r="D65" s="50">
        <v>480.6</v>
      </c>
      <c r="E65" s="13">
        <f t="shared" si="0"/>
        <v>4844.448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51.7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102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480.6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5416.362</v>
      </c>
    </row>
    <row r="78" spans="1:5" ht="42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51">
        <v>480.6</v>
      </c>
      <c r="E79" s="52">
        <f>C79*D79</f>
        <v>1115.80104204</v>
      </c>
    </row>
    <row r="80" spans="1:5" ht="15">
      <c r="A80" s="60"/>
      <c r="B80" s="61" t="s">
        <v>4</v>
      </c>
      <c r="C80" s="62"/>
      <c r="D80" s="8">
        <v>480.6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v>480.6</v>
      </c>
      <c r="E81" s="13">
        <f aca="true" t="shared" si="1" ref="E81:E126">C81*D81</f>
        <v>803.41902</v>
      </c>
    </row>
    <row r="82" spans="1:5" ht="15">
      <c r="A82" s="2"/>
      <c r="B82" s="4" t="s">
        <v>5</v>
      </c>
      <c r="C82" s="6">
        <v>1.6717</v>
      </c>
      <c r="D82" s="8">
        <v>480.6</v>
      </c>
      <c r="E82" s="13">
        <f t="shared" si="1"/>
        <v>803.41902</v>
      </c>
    </row>
    <row r="83" spans="1:5" ht="15">
      <c r="A83" s="2"/>
      <c r="B83" s="4" t="s">
        <v>6</v>
      </c>
      <c r="C83" s="6"/>
      <c r="D83" s="8">
        <v>480.6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v>480.6</v>
      </c>
      <c r="E84" s="13">
        <f t="shared" si="1"/>
        <v>162.29064204000002</v>
      </c>
    </row>
    <row r="85" spans="1:5" ht="23.25">
      <c r="A85" s="2">
        <v>1.3</v>
      </c>
      <c r="B85" s="4" t="s">
        <v>147</v>
      </c>
      <c r="C85" s="6">
        <v>0.0143</v>
      </c>
      <c r="D85" s="8">
        <v>480.6</v>
      </c>
      <c r="E85" s="13">
        <f t="shared" si="1"/>
        <v>6.87258</v>
      </c>
    </row>
    <row r="86" spans="1:5" ht="15">
      <c r="A86" s="2">
        <v>1.4</v>
      </c>
      <c r="B86" s="45" t="s">
        <v>9</v>
      </c>
      <c r="C86" s="34"/>
      <c r="D86" s="8">
        <v>480.6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v>480.6</v>
      </c>
      <c r="E87" s="13">
        <f t="shared" si="1"/>
        <v>39.21696000000001</v>
      </c>
    </row>
    <row r="88" spans="1:5" ht="15">
      <c r="A88" s="2">
        <v>1.6</v>
      </c>
      <c r="B88" s="45" t="s">
        <v>148</v>
      </c>
      <c r="C88" s="34">
        <v>0.1164</v>
      </c>
      <c r="D88" s="8">
        <v>480.6</v>
      </c>
      <c r="E88" s="13">
        <f t="shared" si="1"/>
        <v>55.941840000000006</v>
      </c>
    </row>
    <row r="89" spans="1:5" ht="15">
      <c r="A89" s="2">
        <v>1.7</v>
      </c>
      <c r="B89" s="45" t="s">
        <v>149</v>
      </c>
      <c r="C89" s="63">
        <v>0.1</v>
      </c>
      <c r="D89" s="8">
        <v>480.6</v>
      </c>
      <c r="E89" s="13">
        <f t="shared" si="1"/>
        <v>48.06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v>480.6</v>
      </c>
      <c r="E90" s="52">
        <f t="shared" si="1"/>
        <v>1045.88172</v>
      </c>
    </row>
    <row r="91" spans="1:5" ht="15">
      <c r="A91" s="39">
        <v>2.1</v>
      </c>
      <c r="B91" s="45" t="s">
        <v>13</v>
      </c>
      <c r="C91" s="34">
        <v>0.6191</v>
      </c>
      <c r="D91" s="51">
        <v>480.6</v>
      </c>
      <c r="E91" s="13">
        <f t="shared" si="1"/>
        <v>297.53946</v>
      </c>
    </row>
    <row r="92" spans="1:5" ht="15">
      <c r="A92" s="39">
        <v>2.2</v>
      </c>
      <c r="B92" s="45" t="s">
        <v>14</v>
      </c>
      <c r="C92" s="34">
        <v>0.2333</v>
      </c>
      <c r="D92" s="8">
        <v>480.6</v>
      </c>
      <c r="E92" s="13">
        <f t="shared" si="1"/>
        <v>112.12398</v>
      </c>
    </row>
    <row r="93" spans="1:5" ht="23.25">
      <c r="A93" s="39">
        <v>2.3</v>
      </c>
      <c r="B93" s="45" t="s">
        <v>15</v>
      </c>
      <c r="C93" s="34">
        <v>0.6167</v>
      </c>
      <c r="D93" s="8">
        <v>480.6</v>
      </c>
      <c r="E93" s="13">
        <f t="shared" si="1"/>
        <v>296.38602000000003</v>
      </c>
    </row>
    <row r="94" spans="1:5" ht="23.25">
      <c r="A94" s="39">
        <v>2.4</v>
      </c>
      <c r="B94" s="45" t="s">
        <v>47</v>
      </c>
      <c r="C94" s="34">
        <v>0.0334</v>
      </c>
      <c r="D94" s="8">
        <v>480.6</v>
      </c>
      <c r="E94" s="13">
        <f t="shared" si="1"/>
        <v>16.05204</v>
      </c>
    </row>
    <row r="95" spans="1:5" ht="15">
      <c r="A95" s="39">
        <v>2.5</v>
      </c>
      <c r="B95" s="45" t="s">
        <v>16</v>
      </c>
      <c r="C95" s="34">
        <v>0.2607</v>
      </c>
      <c r="D95" s="8">
        <v>480.6</v>
      </c>
      <c r="E95" s="13">
        <f t="shared" si="1"/>
        <v>125.29241999999999</v>
      </c>
    </row>
    <row r="96" spans="1:5" ht="15">
      <c r="A96" s="39">
        <v>2.6</v>
      </c>
      <c r="B96" s="45" t="s">
        <v>48</v>
      </c>
      <c r="C96" s="34">
        <v>0.0834</v>
      </c>
      <c r="D96" s="8">
        <v>480.6</v>
      </c>
      <c r="E96" s="13">
        <f t="shared" si="1"/>
        <v>40.082040000000006</v>
      </c>
    </row>
    <row r="97" spans="1:5" ht="23.25">
      <c r="A97" s="39">
        <v>2.7</v>
      </c>
      <c r="B97" s="45" t="s">
        <v>17</v>
      </c>
      <c r="C97" s="34">
        <v>0.0092</v>
      </c>
      <c r="D97" s="8">
        <v>480.6</v>
      </c>
      <c r="E97" s="13">
        <f t="shared" si="1"/>
        <v>4.42152</v>
      </c>
    </row>
    <row r="98" spans="1:5" ht="15">
      <c r="A98" s="39">
        <v>2.8</v>
      </c>
      <c r="B98" s="45" t="s">
        <v>150</v>
      </c>
      <c r="C98" s="34">
        <v>0.1347</v>
      </c>
      <c r="D98" s="8">
        <v>480.6</v>
      </c>
      <c r="E98" s="13">
        <f t="shared" si="1"/>
        <v>64.73682</v>
      </c>
    </row>
    <row r="99" spans="1:5" ht="15">
      <c r="A99" s="39">
        <v>2.9</v>
      </c>
      <c r="B99" s="45" t="s">
        <v>18</v>
      </c>
      <c r="C99" s="34">
        <v>0.0483</v>
      </c>
      <c r="D99" s="8">
        <v>480.6</v>
      </c>
      <c r="E99" s="13">
        <f t="shared" si="1"/>
        <v>23.21298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v>480.6</v>
      </c>
      <c r="E100" s="13">
        <f t="shared" si="1"/>
        <v>6.920640000000001</v>
      </c>
    </row>
    <row r="101" spans="1:5" ht="15">
      <c r="A101" s="39">
        <v>2.11</v>
      </c>
      <c r="B101" s="45" t="s">
        <v>20</v>
      </c>
      <c r="C101" s="34">
        <v>0.0542</v>
      </c>
      <c r="D101" s="8">
        <v>480.6</v>
      </c>
      <c r="E101" s="13">
        <f t="shared" si="1"/>
        <v>26.04852</v>
      </c>
    </row>
    <row r="102" spans="1:5" ht="15">
      <c r="A102" s="39">
        <v>2.12</v>
      </c>
      <c r="B102" s="45" t="s">
        <v>21</v>
      </c>
      <c r="C102" s="34">
        <v>0.049</v>
      </c>
      <c r="D102" s="8">
        <v>480.6</v>
      </c>
      <c r="E102" s="13">
        <f t="shared" si="1"/>
        <v>23.549400000000002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v>480.6</v>
      </c>
      <c r="E103" s="13">
        <f t="shared" si="1"/>
        <v>9.515880000000001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v>480.6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v>480.6</v>
      </c>
      <c r="E105" s="13"/>
    </row>
    <row r="106" spans="1:5" ht="15">
      <c r="A106" s="39">
        <v>3.2</v>
      </c>
      <c r="B106" s="45" t="s">
        <v>25</v>
      </c>
      <c r="C106" s="34"/>
      <c r="D106" s="51">
        <v>480.6</v>
      </c>
      <c r="E106" s="13"/>
    </row>
    <row r="107" spans="1:5" ht="15">
      <c r="A107" s="39">
        <v>3.3</v>
      </c>
      <c r="B107" s="45" t="s">
        <v>28</v>
      </c>
      <c r="C107" s="34"/>
      <c r="D107" s="8">
        <v>480.6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v>480.6</v>
      </c>
      <c r="E108" s="52">
        <f t="shared" si="1"/>
        <v>1358.309985372</v>
      </c>
    </row>
    <row r="109" spans="1:5" ht="23.25">
      <c r="A109" s="39">
        <v>4.1</v>
      </c>
      <c r="B109" s="45" t="s">
        <v>51</v>
      </c>
      <c r="C109" s="34">
        <v>1.8294</v>
      </c>
      <c r="D109" s="8">
        <v>480.6</v>
      </c>
      <c r="E109" s="13">
        <f t="shared" si="1"/>
        <v>879.20964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v>480.6</v>
      </c>
      <c r="E110" s="13">
        <f t="shared" si="1"/>
        <v>177.60034728000002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v>480.6</v>
      </c>
      <c r="E111" s="13">
        <f t="shared" si="1"/>
        <v>158.521498092</v>
      </c>
    </row>
    <row r="112" spans="1:5" ht="15">
      <c r="A112" s="39">
        <v>4.4</v>
      </c>
      <c r="B112" s="45" t="s">
        <v>152</v>
      </c>
      <c r="C112" s="34">
        <v>0.0157</v>
      </c>
      <c r="D112" s="51">
        <v>480.6</v>
      </c>
      <c r="E112" s="13">
        <f t="shared" si="1"/>
        <v>7.54542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v>480.6</v>
      </c>
      <c r="E113" s="13">
        <f t="shared" si="1"/>
        <v>1.7301600000000001</v>
      </c>
    </row>
    <row r="114" spans="1:5" ht="15">
      <c r="A114" s="39">
        <v>4.6</v>
      </c>
      <c r="B114" s="45" t="s">
        <v>34</v>
      </c>
      <c r="C114" s="34">
        <v>0.083</v>
      </c>
      <c r="D114" s="8">
        <v>480.6</v>
      </c>
      <c r="E114" s="13">
        <f t="shared" si="1"/>
        <v>39.8898</v>
      </c>
    </row>
    <row r="115" spans="1:5" ht="15">
      <c r="A115" s="39">
        <v>4.7</v>
      </c>
      <c r="B115" s="45" t="s">
        <v>52</v>
      </c>
      <c r="C115" s="34">
        <v>0.1952</v>
      </c>
      <c r="D115" s="8">
        <v>480.6</v>
      </c>
      <c r="E115" s="13">
        <f t="shared" si="1"/>
        <v>93.81312000000001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v>480.6</v>
      </c>
      <c r="E116" s="52">
        <f t="shared" si="1"/>
        <v>540.41182344</v>
      </c>
    </row>
    <row r="117" spans="1:5" ht="23.25">
      <c r="A117" s="39">
        <v>5.1</v>
      </c>
      <c r="B117" s="45" t="s">
        <v>53</v>
      </c>
      <c r="C117" s="34">
        <v>0.5562</v>
      </c>
      <c r="D117" s="8">
        <v>480.6</v>
      </c>
      <c r="E117" s="13">
        <f t="shared" si="1"/>
        <v>267.30972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v>480.6</v>
      </c>
      <c r="E118" s="13">
        <f t="shared" si="1"/>
        <v>53.99656344000001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v>480.6</v>
      </c>
      <c r="E119" s="13">
        <f t="shared" si="1"/>
        <v>87.2289</v>
      </c>
    </row>
    <row r="120" spans="1:5" ht="15">
      <c r="A120" s="39">
        <v>5.4</v>
      </c>
      <c r="B120" s="45" t="s">
        <v>37</v>
      </c>
      <c r="C120" s="34">
        <v>0.2744</v>
      </c>
      <c r="D120" s="8">
        <v>480.6</v>
      </c>
      <c r="E120" s="13">
        <f t="shared" si="1"/>
        <v>131.87664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51">
        <v>480.6</v>
      </c>
      <c r="E121" s="52">
        <f t="shared" si="1"/>
        <v>1002.0269700000001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v>480.6</v>
      </c>
      <c r="E122" s="52">
        <f t="shared" si="1"/>
        <v>533.5116569999999</v>
      </c>
    </row>
    <row r="123" spans="1:5" ht="15">
      <c r="A123" s="40">
        <v>7</v>
      </c>
      <c r="B123" s="43" t="s">
        <v>38</v>
      </c>
      <c r="C123" s="33">
        <v>0.009</v>
      </c>
      <c r="D123" s="8">
        <v>480.6</v>
      </c>
      <c r="E123" s="52">
        <v>4.34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v>480.6</v>
      </c>
      <c r="E124" s="52">
        <f>E79+E90+E104+E108+E116+E121+E123</f>
        <v>5066.771540852</v>
      </c>
    </row>
    <row r="125" spans="1:5" ht="15">
      <c r="A125" s="47">
        <v>9</v>
      </c>
      <c r="B125" s="45" t="s">
        <v>40</v>
      </c>
      <c r="C125" s="34">
        <v>0.6326</v>
      </c>
      <c r="D125" s="8">
        <v>480.6</v>
      </c>
      <c r="E125" s="13">
        <f t="shared" si="1"/>
        <v>304.02756000000005</v>
      </c>
    </row>
    <row r="126" spans="1:5" ht="15">
      <c r="A126" s="47">
        <v>10</v>
      </c>
      <c r="B126" s="45" t="s">
        <v>55</v>
      </c>
      <c r="C126" s="34">
        <v>0.0948</v>
      </c>
      <c r="D126" s="8">
        <v>480.6</v>
      </c>
      <c r="E126" s="13">
        <f t="shared" si="1"/>
        <v>45.56088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51">
        <v>480.6</v>
      </c>
      <c r="E127" s="52">
        <f>E124+E125+E126</f>
        <v>5416.359980852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57421875" style="0" customWidth="1"/>
    <col min="3" max="3" width="19.8515625" style="0" hidden="1" customWidth="1"/>
    <col min="4" max="4" width="21.00390625" style="0" hidden="1" customWidth="1"/>
    <col min="5" max="5" width="28.7109375" style="0" customWidth="1"/>
  </cols>
  <sheetData>
    <row r="1" spans="1:5" ht="42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103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545.3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5496.624</v>
      </c>
    </row>
    <row r="10" spans="1:5" ht="44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545.3</v>
      </c>
      <c r="E11" s="52">
        <f>C11*D11</f>
        <v>1180.89121024</v>
      </c>
    </row>
    <row r="12" spans="1:5" ht="15">
      <c r="A12" s="2"/>
      <c r="B12" s="2" t="s">
        <v>4</v>
      </c>
      <c r="C12" s="49"/>
      <c r="D12" s="8">
        <v>545.3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545.3</v>
      </c>
      <c r="E13" s="13">
        <f aca="true" t="shared" si="0" ref="E13:E65">C13*D13</f>
        <v>845.4331199999999</v>
      </c>
    </row>
    <row r="14" spans="1:5" ht="15">
      <c r="A14" s="2"/>
      <c r="B14" s="2" t="s">
        <v>5</v>
      </c>
      <c r="C14" s="6">
        <v>1.5504</v>
      </c>
      <c r="D14" s="8">
        <v>545.3</v>
      </c>
      <c r="E14" s="13">
        <f t="shared" si="0"/>
        <v>845.4331199999999</v>
      </c>
    </row>
    <row r="15" spans="1:5" ht="15">
      <c r="A15" s="2"/>
      <c r="B15" s="2" t="s">
        <v>6</v>
      </c>
      <c r="C15" s="6"/>
      <c r="D15" s="8">
        <v>545.3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545.3</v>
      </c>
      <c r="E16" s="13">
        <f t="shared" si="0"/>
        <v>170.77749024000002</v>
      </c>
    </row>
    <row r="17" spans="1:5" ht="15">
      <c r="A17" s="2">
        <v>1.3</v>
      </c>
      <c r="B17" s="2" t="s">
        <v>7</v>
      </c>
      <c r="C17" s="7">
        <v>0.0144</v>
      </c>
      <c r="D17" s="8">
        <v>545.3</v>
      </c>
      <c r="E17" s="13">
        <f t="shared" si="0"/>
        <v>7.852319999999999</v>
      </c>
    </row>
    <row r="18" spans="1:5" ht="15">
      <c r="A18" s="2">
        <v>1.4</v>
      </c>
      <c r="B18" s="2" t="s">
        <v>8</v>
      </c>
      <c r="C18" s="7">
        <v>0.1122</v>
      </c>
      <c r="D18" s="8">
        <v>545.3</v>
      </c>
      <c r="E18" s="13">
        <f t="shared" si="0"/>
        <v>61.18265999999999</v>
      </c>
    </row>
    <row r="19" spans="1:5" ht="15">
      <c r="A19" s="2">
        <v>1.5</v>
      </c>
      <c r="B19" s="39" t="s">
        <v>9</v>
      </c>
      <c r="C19" s="34"/>
      <c r="D19" s="8">
        <v>545.3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v>545.3</v>
      </c>
      <c r="E20" s="13">
        <f t="shared" si="0"/>
        <v>40.897499999999994</v>
      </c>
    </row>
    <row r="21" spans="1:5" ht="15">
      <c r="A21" s="2">
        <v>1.7</v>
      </c>
      <c r="B21" s="39" t="s">
        <v>11</v>
      </c>
      <c r="C21" s="35">
        <v>0.1004</v>
      </c>
      <c r="D21" s="8">
        <v>545.3</v>
      </c>
      <c r="E21" s="13">
        <f t="shared" si="0"/>
        <v>54.74812</v>
      </c>
    </row>
    <row r="22" spans="1:5" ht="15">
      <c r="A22" s="2">
        <v>1.8</v>
      </c>
      <c r="B22" s="39" t="s">
        <v>46</v>
      </c>
      <c r="C22" s="34"/>
      <c r="D22" s="8">
        <v>545.3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v>545.3</v>
      </c>
      <c r="E23" s="52">
        <f t="shared" si="0"/>
        <v>1006.8964499999998</v>
      </c>
    </row>
    <row r="24" spans="1:5" ht="15">
      <c r="A24" s="39">
        <v>2.1</v>
      </c>
      <c r="B24" s="39" t="s">
        <v>13</v>
      </c>
      <c r="C24" s="34">
        <v>0.601</v>
      </c>
      <c r="D24" s="8">
        <v>545.3</v>
      </c>
      <c r="E24" s="13">
        <f t="shared" si="0"/>
        <v>327.72529999999995</v>
      </c>
    </row>
    <row r="25" spans="1:5" ht="15">
      <c r="A25" s="39">
        <v>2.2</v>
      </c>
      <c r="B25" s="39" t="s">
        <v>14</v>
      </c>
      <c r="C25" s="34">
        <v>0.2161</v>
      </c>
      <c r="D25" s="8">
        <v>545.3</v>
      </c>
      <c r="E25" s="13">
        <f t="shared" si="0"/>
        <v>117.83932999999999</v>
      </c>
    </row>
    <row r="26" spans="1:5" ht="15">
      <c r="A26" s="39">
        <v>2.3</v>
      </c>
      <c r="B26" s="45" t="s">
        <v>15</v>
      </c>
      <c r="C26" s="34">
        <v>0.553</v>
      </c>
      <c r="D26" s="8">
        <v>545.3</v>
      </c>
      <c r="E26" s="13">
        <f t="shared" si="0"/>
        <v>301.5509</v>
      </c>
    </row>
    <row r="27" spans="1:5" ht="15">
      <c r="A27" s="39">
        <v>2.4</v>
      </c>
      <c r="B27" s="45" t="s">
        <v>47</v>
      </c>
      <c r="C27" s="34">
        <v>0.0288</v>
      </c>
      <c r="D27" s="8">
        <v>545.3</v>
      </c>
      <c r="E27" s="13">
        <f t="shared" si="0"/>
        <v>15.704639999999998</v>
      </c>
    </row>
    <row r="28" spans="1:5" ht="15">
      <c r="A28" s="39">
        <v>2.5</v>
      </c>
      <c r="B28" s="39" t="s">
        <v>16</v>
      </c>
      <c r="C28" s="34">
        <v>0.2332</v>
      </c>
      <c r="D28" s="8">
        <v>545.3</v>
      </c>
      <c r="E28" s="13">
        <f t="shared" si="0"/>
        <v>127.16395999999999</v>
      </c>
    </row>
    <row r="29" spans="1:5" ht="15">
      <c r="A29" s="39">
        <v>2.6</v>
      </c>
      <c r="B29" s="39" t="s">
        <v>48</v>
      </c>
      <c r="C29" s="34">
        <v>0.0469</v>
      </c>
      <c r="D29" s="8">
        <v>545.3</v>
      </c>
      <c r="E29" s="13">
        <f t="shared" si="0"/>
        <v>25.574569999999998</v>
      </c>
    </row>
    <row r="30" spans="1:5" ht="23.25">
      <c r="A30" s="39">
        <v>2.7</v>
      </c>
      <c r="B30" s="45" t="s">
        <v>17</v>
      </c>
      <c r="C30" s="34">
        <v>0.0092</v>
      </c>
      <c r="D30" s="8">
        <v>545.3</v>
      </c>
      <c r="E30" s="13">
        <f t="shared" si="0"/>
        <v>5.01676</v>
      </c>
    </row>
    <row r="31" spans="1:5" ht="15">
      <c r="A31" s="39">
        <v>2.8</v>
      </c>
      <c r="B31" s="39" t="s">
        <v>49</v>
      </c>
      <c r="C31" s="34">
        <v>0.0282</v>
      </c>
      <c r="D31" s="8">
        <v>545.3</v>
      </c>
      <c r="E31" s="13">
        <f t="shared" si="0"/>
        <v>15.37746</v>
      </c>
    </row>
    <row r="32" spans="1:5" ht="15">
      <c r="A32" s="39">
        <v>2.9</v>
      </c>
      <c r="B32" s="39" t="s">
        <v>18</v>
      </c>
      <c r="C32" s="34">
        <v>0.0484</v>
      </c>
      <c r="D32" s="8">
        <v>545.3</v>
      </c>
      <c r="E32" s="13">
        <f t="shared" si="0"/>
        <v>26.392519999999998</v>
      </c>
    </row>
    <row r="33" spans="1:5" ht="15">
      <c r="A33" s="46" t="s">
        <v>50</v>
      </c>
      <c r="B33" s="39" t="s">
        <v>19</v>
      </c>
      <c r="C33" s="34">
        <v>0.0145</v>
      </c>
      <c r="D33" s="8">
        <v>545.3</v>
      </c>
      <c r="E33" s="13">
        <f t="shared" si="0"/>
        <v>7.9068499999999995</v>
      </c>
    </row>
    <row r="34" spans="1:5" ht="15">
      <c r="A34" s="39">
        <v>2.11</v>
      </c>
      <c r="B34" s="45" t="s">
        <v>20</v>
      </c>
      <c r="C34" s="34">
        <v>0.0263</v>
      </c>
      <c r="D34" s="8">
        <v>545.3</v>
      </c>
      <c r="E34" s="13">
        <f t="shared" si="0"/>
        <v>14.341389999999999</v>
      </c>
    </row>
    <row r="35" spans="1:5" ht="15">
      <c r="A35" s="39">
        <v>2.12</v>
      </c>
      <c r="B35" s="39" t="s">
        <v>21</v>
      </c>
      <c r="C35" s="34">
        <v>0.021</v>
      </c>
      <c r="D35" s="8">
        <v>545.3</v>
      </c>
      <c r="E35" s="13">
        <f t="shared" si="0"/>
        <v>11.4513</v>
      </c>
    </row>
    <row r="36" spans="1:5" ht="23.25">
      <c r="A36" s="39">
        <v>2.13</v>
      </c>
      <c r="B36" s="45" t="s">
        <v>22</v>
      </c>
      <c r="C36" s="34">
        <v>0.0199</v>
      </c>
      <c r="D36" s="8">
        <v>545.3</v>
      </c>
      <c r="E36" s="13">
        <f t="shared" si="0"/>
        <v>10.851469999999999</v>
      </c>
    </row>
    <row r="37" spans="1:5" ht="15">
      <c r="A37" s="39">
        <v>2.14</v>
      </c>
      <c r="B37" s="45" t="s">
        <v>46</v>
      </c>
      <c r="C37" s="34"/>
      <c r="D37" s="8">
        <v>545.3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545.3</v>
      </c>
      <c r="E38" s="52"/>
    </row>
    <row r="39" spans="1:5" ht="15" hidden="1">
      <c r="A39" s="39">
        <v>3.1</v>
      </c>
      <c r="B39" s="39" t="s">
        <v>24</v>
      </c>
      <c r="C39" s="34"/>
      <c r="D39" s="8">
        <v>545.3</v>
      </c>
      <c r="E39" s="13"/>
    </row>
    <row r="40" spans="1:5" ht="15" hidden="1">
      <c r="A40" s="39">
        <v>3.2</v>
      </c>
      <c r="B40" s="39" t="s">
        <v>25</v>
      </c>
      <c r="C40" s="34"/>
      <c r="D40" s="8">
        <v>545.3</v>
      </c>
      <c r="E40" s="13"/>
    </row>
    <row r="41" spans="1:5" ht="15" hidden="1">
      <c r="A41" s="39">
        <v>3.3</v>
      </c>
      <c r="B41" s="39" t="s">
        <v>26</v>
      </c>
      <c r="C41" s="34"/>
      <c r="D41" s="8">
        <v>545.3</v>
      </c>
      <c r="E41" s="13"/>
    </row>
    <row r="42" spans="1:5" ht="15" hidden="1">
      <c r="A42" s="39">
        <v>3.4</v>
      </c>
      <c r="B42" s="39" t="s">
        <v>27</v>
      </c>
      <c r="C42" s="34"/>
      <c r="D42" s="8">
        <v>545.3</v>
      </c>
      <c r="E42" s="13"/>
    </row>
    <row r="43" spans="1:5" ht="15" hidden="1">
      <c r="A43" s="39">
        <v>3.5</v>
      </c>
      <c r="B43" s="39" t="s">
        <v>28</v>
      </c>
      <c r="C43" s="34"/>
      <c r="D43" s="8">
        <v>545.3</v>
      </c>
      <c r="E43" s="13"/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v>545.3</v>
      </c>
      <c r="E44" s="52">
        <f t="shared" si="0"/>
        <v>1412.1932924400003</v>
      </c>
    </row>
    <row r="45" spans="1:5" ht="23.25">
      <c r="A45" s="39">
        <v>4.1</v>
      </c>
      <c r="B45" s="45" t="s">
        <v>51</v>
      </c>
      <c r="C45" s="34">
        <v>1.6874</v>
      </c>
      <c r="D45" s="8">
        <v>545.3</v>
      </c>
      <c r="E45" s="13">
        <f t="shared" si="0"/>
        <v>920.1392199999999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545.3</v>
      </c>
      <c r="E46" s="13">
        <f t="shared" si="0"/>
        <v>185.86812243999998</v>
      </c>
    </row>
    <row r="47" spans="1:5" ht="15">
      <c r="A47" s="39">
        <v>4.3</v>
      </c>
      <c r="B47" s="39" t="s">
        <v>30</v>
      </c>
      <c r="C47" s="34">
        <v>0.2713</v>
      </c>
      <c r="D47" s="8">
        <v>545.3</v>
      </c>
      <c r="E47" s="13">
        <f t="shared" si="0"/>
        <v>147.93989</v>
      </c>
    </row>
    <row r="48" spans="1:5" ht="15">
      <c r="A48" s="39">
        <v>4.4</v>
      </c>
      <c r="B48" s="39" t="s">
        <v>31</v>
      </c>
      <c r="C48" s="34">
        <v>0.0212</v>
      </c>
      <c r="D48" s="8">
        <v>545.3</v>
      </c>
      <c r="E48" s="13">
        <f t="shared" si="0"/>
        <v>11.56036</v>
      </c>
    </row>
    <row r="49" spans="1:5" ht="15">
      <c r="A49" s="39">
        <v>4.5</v>
      </c>
      <c r="B49" s="39" t="s">
        <v>32</v>
      </c>
      <c r="C49" s="34">
        <v>0.019</v>
      </c>
      <c r="D49" s="8">
        <v>545.3</v>
      </c>
      <c r="E49" s="13">
        <f t="shared" si="0"/>
        <v>10.3607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545.3</v>
      </c>
      <c r="E50" s="13">
        <f t="shared" si="0"/>
        <v>1.96308</v>
      </c>
    </row>
    <row r="51" spans="1:5" ht="15">
      <c r="A51" s="39">
        <v>4.7</v>
      </c>
      <c r="B51" s="39" t="s">
        <v>34</v>
      </c>
      <c r="C51" s="34">
        <v>0.083</v>
      </c>
      <c r="D51" s="8">
        <v>545.3</v>
      </c>
      <c r="E51" s="13">
        <f t="shared" si="0"/>
        <v>45.2599</v>
      </c>
    </row>
    <row r="52" spans="1:5" ht="15">
      <c r="A52" s="39">
        <v>4.8</v>
      </c>
      <c r="B52" s="39" t="s">
        <v>52</v>
      </c>
      <c r="C52" s="34">
        <v>0.1634</v>
      </c>
      <c r="D52" s="8">
        <v>545.3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545.3</v>
      </c>
      <c r="E53" s="52">
        <f t="shared" si="0"/>
        <v>545.05701432</v>
      </c>
    </row>
    <row r="54" spans="1:5" ht="23.25">
      <c r="A54" s="39">
        <v>5.1</v>
      </c>
      <c r="B54" s="45" t="s">
        <v>53</v>
      </c>
      <c r="C54" s="34">
        <v>0.4572</v>
      </c>
      <c r="D54" s="8">
        <v>545.3</v>
      </c>
      <c r="E54" s="13">
        <f t="shared" si="0"/>
        <v>249.31115999999997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545.3</v>
      </c>
      <c r="E55" s="13">
        <f t="shared" si="0"/>
        <v>50.360854319999994</v>
      </c>
    </row>
    <row r="56" spans="1:5" ht="15">
      <c r="A56" s="39">
        <v>5.3</v>
      </c>
      <c r="B56" s="39" t="s">
        <v>36</v>
      </c>
      <c r="C56" s="34">
        <v>0.18</v>
      </c>
      <c r="D56" s="8">
        <v>545.3</v>
      </c>
      <c r="E56" s="13">
        <f t="shared" si="0"/>
        <v>98.15399999999998</v>
      </c>
    </row>
    <row r="57" spans="1:5" ht="15">
      <c r="A57" s="39">
        <v>5.4</v>
      </c>
      <c r="B57" s="39" t="s">
        <v>37</v>
      </c>
      <c r="C57" s="34">
        <v>0.261</v>
      </c>
      <c r="D57" s="8">
        <v>545.3</v>
      </c>
      <c r="E57" s="13">
        <f t="shared" si="0"/>
        <v>142.3233</v>
      </c>
    </row>
    <row r="58" spans="1:5" ht="15">
      <c r="A58" s="39">
        <v>5.5</v>
      </c>
      <c r="B58" s="39" t="s">
        <v>46</v>
      </c>
      <c r="C58" s="34">
        <v>0.009</v>
      </c>
      <c r="D58" s="8">
        <v>545.3</v>
      </c>
      <c r="E58" s="13">
        <f t="shared" si="0"/>
        <v>4.907699999999999</v>
      </c>
    </row>
    <row r="59" spans="1:5" ht="15">
      <c r="A59" s="40">
        <v>6</v>
      </c>
      <c r="B59" s="43" t="s">
        <v>54</v>
      </c>
      <c r="C59" s="33">
        <v>2.24</v>
      </c>
      <c r="D59" s="8">
        <v>545.3</v>
      </c>
      <c r="E59" s="52">
        <f t="shared" si="0"/>
        <v>1221.472</v>
      </c>
    </row>
    <row r="60" spans="1:5" ht="15">
      <c r="A60" s="40">
        <v>7</v>
      </c>
      <c r="B60" s="44" t="s">
        <v>38</v>
      </c>
      <c r="C60" s="33">
        <v>0.009</v>
      </c>
      <c r="D60" s="8">
        <v>545.3</v>
      </c>
      <c r="E60" s="52">
        <f t="shared" si="0"/>
        <v>4.907699999999999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v>545.3</v>
      </c>
      <c r="E61" s="52">
        <f t="shared" si="0"/>
        <v>5371.417667</v>
      </c>
    </row>
    <row r="62" spans="1:5" ht="15">
      <c r="A62" s="47">
        <v>9</v>
      </c>
      <c r="B62" s="39" t="s">
        <v>40</v>
      </c>
      <c r="C62" s="34">
        <v>0.1997</v>
      </c>
      <c r="D62" s="8">
        <v>545.3</v>
      </c>
      <c r="E62" s="13">
        <f t="shared" si="0"/>
        <v>108.89640999999999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v>545.3</v>
      </c>
      <c r="E63" s="13">
        <f t="shared" si="0"/>
        <v>16.334461499999996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v>545.3</v>
      </c>
      <c r="E64" s="52">
        <f t="shared" si="0"/>
        <v>5496.6485385</v>
      </c>
    </row>
    <row r="65" spans="1:5" ht="15">
      <c r="A65" s="39"/>
      <c r="B65" s="45" t="s">
        <v>56</v>
      </c>
      <c r="C65" s="38">
        <v>10.08</v>
      </c>
      <c r="D65" s="50">
        <v>545.3</v>
      </c>
      <c r="E65" s="13">
        <f t="shared" si="0"/>
        <v>5496.624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9.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103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545.3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6145.530999999999</v>
      </c>
    </row>
    <row r="78" spans="1:5" ht="42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15">
      <c r="A79" s="42">
        <v>1</v>
      </c>
      <c r="B79" s="43" t="s">
        <v>44</v>
      </c>
      <c r="C79" s="33">
        <f>SUM(C82:C89)</f>
        <v>2.3216834</v>
      </c>
      <c r="D79" s="8">
        <v>545.3</v>
      </c>
      <c r="E79" s="52">
        <f>C79*D79</f>
        <v>1266.0139580199998</v>
      </c>
    </row>
    <row r="80" spans="1:5" ht="15">
      <c r="A80" s="60"/>
      <c r="B80" s="61" t="s">
        <v>4</v>
      </c>
      <c r="C80" s="62"/>
      <c r="D80" s="8">
        <v>545.3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v>545.3</v>
      </c>
      <c r="E81" s="13">
        <f aca="true" t="shared" si="1" ref="E81:E126">C81*D81</f>
        <v>911.57801</v>
      </c>
    </row>
    <row r="82" spans="1:5" ht="15">
      <c r="A82" s="2"/>
      <c r="B82" s="4" t="s">
        <v>5</v>
      </c>
      <c r="C82" s="6">
        <v>1.6717</v>
      </c>
      <c r="D82" s="8">
        <v>545.3</v>
      </c>
      <c r="E82" s="13">
        <f t="shared" si="1"/>
        <v>911.57801</v>
      </c>
    </row>
    <row r="83" spans="1:5" ht="15">
      <c r="A83" s="2"/>
      <c r="B83" s="4" t="s">
        <v>6</v>
      </c>
      <c r="C83" s="6"/>
      <c r="D83" s="8">
        <v>545.3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v>545.3</v>
      </c>
      <c r="E84" s="13">
        <f t="shared" si="1"/>
        <v>184.13875801999998</v>
      </c>
    </row>
    <row r="85" spans="1:5" ht="23.25">
      <c r="A85" s="2">
        <v>1.3</v>
      </c>
      <c r="B85" s="4" t="s">
        <v>147</v>
      </c>
      <c r="C85" s="6">
        <v>0.0143</v>
      </c>
      <c r="D85" s="8">
        <v>545.3</v>
      </c>
      <c r="E85" s="13">
        <f t="shared" si="1"/>
        <v>7.797789999999999</v>
      </c>
    </row>
    <row r="86" spans="1:5" ht="15">
      <c r="A86" s="2">
        <v>1.4</v>
      </c>
      <c r="B86" s="45" t="s">
        <v>9</v>
      </c>
      <c r="C86" s="34"/>
      <c r="D86" s="8">
        <v>545.3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v>545.3</v>
      </c>
      <c r="E87" s="13">
        <f t="shared" si="1"/>
        <v>44.49648</v>
      </c>
    </row>
    <row r="88" spans="1:5" ht="15">
      <c r="A88" s="2">
        <v>1.6</v>
      </c>
      <c r="B88" s="45" t="s">
        <v>148</v>
      </c>
      <c r="C88" s="34">
        <v>0.1164</v>
      </c>
      <c r="D88" s="8">
        <v>545.3</v>
      </c>
      <c r="E88" s="13">
        <f t="shared" si="1"/>
        <v>63.472919999999995</v>
      </c>
    </row>
    <row r="89" spans="1:5" ht="15">
      <c r="A89" s="2">
        <v>1.7</v>
      </c>
      <c r="B89" s="45" t="s">
        <v>149</v>
      </c>
      <c r="C89" s="63">
        <v>0.1</v>
      </c>
      <c r="D89" s="8">
        <v>545.3</v>
      </c>
      <c r="E89" s="13">
        <f t="shared" si="1"/>
        <v>54.53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v>545.3</v>
      </c>
      <c r="E90" s="52">
        <f t="shared" si="1"/>
        <v>1186.68186</v>
      </c>
    </row>
    <row r="91" spans="1:5" ht="15">
      <c r="A91" s="39">
        <v>2.1</v>
      </c>
      <c r="B91" s="45" t="s">
        <v>13</v>
      </c>
      <c r="C91" s="34">
        <v>0.6191</v>
      </c>
      <c r="D91" s="8">
        <v>545.3</v>
      </c>
      <c r="E91" s="13">
        <f t="shared" si="1"/>
        <v>337.59522999999996</v>
      </c>
    </row>
    <row r="92" spans="1:5" ht="15">
      <c r="A92" s="39">
        <v>2.2</v>
      </c>
      <c r="B92" s="45" t="s">
        <v>14</v>
      </c>
      <c r="C92" s="34">
        <v>0.2333</v>
      </c>
      <c r="D92" s="8">
        <v>545.3</v>
      </c>
      <c r="E92" s="13">
        <f t="shared" si="1"/>
        <v>127.21848999999999</v>
      </c>
    </row>
    <row r="93" spans="1:5" ht="15">
      <c r="A93" s="39">
        <v>2.3</v>
      </c>
      <c r="B93" s="45" t="s">
        <v>15</v>
      </c>
      <c r="C93" s="34">
        <v>0.6167</v>
      </c>
      <c r="D93" s="8">
        <v>545.3</v>
      </c>
      <c r="E93" s="13">
        <f t="shared" si="1"/>
        <v>336.28650999999996</v>
      </c>
    </row>
    <row r="94" spans="1:5" ht="15">
      <c r="A94" s="39">
        <v>2.4</v>
      </c>
      <c r="B94" s="45" t="s">
        <v>47</v>
      </c>
      <c r="C94" s="34">
        <v>0.0334</v>
      </c>
      <c r="D94" s="8">
        <v>545.3</v>
      </c>
      <c r="E94" s="13">
        <f t="shared" si="1"/>
        <v>18.213019999999997</v>
      </c>
    </row>
    <row r="95" spans="1:5" ht="15">
      <c r="A95" s="39">
        <v>2.5</v>
      </c>
      <c r="B95" s="45" t="s">
        <v>16</v>
      </c>
      <c r="C95" s="34">
        <v>0.2607</v>
      </c>
      <c r="D95" s="8">
        <v>545.3</v>
      </c>
      <c r="E95" s="13">
        <f t="shared" si="1"/>
        <v>142.15971</v>
      </c>
    </row>
    <row r="96" spans="1:5" ht="15">
      <c r="A96" s="39">
        <v>2.6</v>
      </c>
      <c r="B96" s="45" t="s">
        <v>48</v>
      </c>
      <c r="C96" s="34">
        <v>0.0834</v>
      </c>
      <c r="D96" s="8">
        <v>545.3</v>
      </c>
      <c r="E96" s="13">
        <f t="shared" si="1"/>
        <v>45.47802</v>
      </c>
    </row>
    <row r="97" spans="1:5" ht="23.25">
      <c r="A97" s="39">
        <v>2.7</v>
      </c>
      <c r="B97" s="45" t="s">
        <v>17</v>
      </c>
      <c r="C97" s="34">
        <v>0.0092</v>
      </c>
      <c r="D97" s="8">
        <v>545.3</v>
      </c>
      <c r="E97" s="13">
        <f t="shared" si="1"/>
        <v>5.01676</v>
      </c>
    </row>
    <row r="98" spans="1:5" ht="15">
      <c r="A98" s="39">
        <v>2.8</v>
      </c>
      <c r="B98" s="45" t="s">
        <v>150</v>
      </c>
      <c r="C98" s="34">
        <v>0.1347</v>
      </c>
      <c r="D98" s="8">
        <v>545.3</v>
      </c>
      <c r="E98" s="13">
        <f t="shared" si="1"/>
        <v>73.45190999999998</v>
      </c>
    </row>
    <row r="99" spans="1:5" ht="15">
      <c r="A99" s="39">
        <v>2.9</v>
      </c>
      <c r="B99" s="45" t="s">
        <v>18</v>
      </c>
      <c r="C99" s="34">
        <v>0.0483</v>
      </c>
      <c r="D99" s="8">
        <v>545.3</v>
      </c>
      <c r="E99" s="13">
        <f t="shared" si="1"/>
        <v>26.337989999999998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v>545.3</v>
      </c>
      <c r="E100" s="13">
        <f t="shared" si="1"/>
        <v>7.852319999999999</v>
      </c>
    </row>
    <row r="101" spans="1:5" ht="15">
      <c r="A101" s="39">
        <v>2.11</v>
      </c>
      <c r="B101" s="45" t="s">
        <v>20</v>
      </c>
      <c r="C101" s="34">
        <v>0.0542</v>
      </c>
      <c r="D101" s="8">
        <v>545.3</v>
      </c>
      <c r="E101" s="13">
        <f t="shared" si="1"/>
        <v>29.555259999999997</v>
      </c>
    </row>
    <row r="102" spans="1:5" ht="15">
      <c r="A102" s="39">
        <v>2.12</v>
      </c>
      <c r="B102" s="45" t="s">
        <v>21</v>
      </c>
      <c r="C102" s="34">
        <v>0.049</v>
      </c>
      <c r="D102" s="8">
        <v>545.3</v>
      </c>
      <c r="E102" s="13">
        <f t="shared" si="1"/>
        <v>26.7197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v>545.3</v>
      </c>
      <c r="E103" s="13">
        <f t="shared" si="1"/>
        <v>10.79694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v>545.3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v>545.3</v>
      </c>
      <c r="E105" s="13"/>
    </row>
    <row r="106" spans="1:5" ht="15">
      <c r="A106" s="39">
        <v>3.2</v>
      </c>
      <c r="B106" s="45" t="s">
        <v>25</v>
      </c>
      <c r="C106" s="34"/>
      <c r="D106" s="8">
        <v>545.3</v>
      </c>
      <c r="E106" s="13"/>
    </row>
    <row r="107" spans="1:5" ht="15">
      <c r="A107" s="39">
        <v>3.3</v>
      </c>
      <c r="B107" s="45" t="s">
        <v>28</v>
      </c>
      <c r="C107" s="34"/>
      <c r="D107" s="8">
        <v>545.3</v>
      </c>
      <c r="E107" s="13"/>
    </row>
    <row r="108" spans="1:5" ht="15">
      <c r="A108" s="40">
        <v>4</v>
      </c>
      <c r="B108" s="43" t="s">
        <v>29</v>
      </c>
      <c r="C108" s="33">
        <f>SUM(C109:C115)</f>
        <v>2.8262796199999998</v>
      </c>
      <c r="D108" s="8">
        <v>545.3</v>
      </c>
      <c r="E108" s="52">
        <f t="shared" si="1"/>
        <v>1541.1702767859997</v>
      </c>
    </row>
    <row r="109" spans="1:5" ht="23.25">
      <c r="A109" s="39">
        <v>4.1</v>
      </c>
      <c r="B109" s="45" t="s">
        <v>51</v>
      </c>
      <c r="C109" s="34">
        <v>1.8294</v>
      </c>
      <c r="D109" s="8">
        <v>545.3</v>
      </c>
      <c r="E109" s="13">
        <f t="shared" si="1"/>
        <v>997.5718199999999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v>545.3</v>
      </c>
      <c r="E110" s="13">
        <f t="shared" si="1"/>
        <v>201.50950763999998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v>545.3</v>
      </c>
      <c r="E111" s="13">
        <f t="shared" si="1"/>
        <v>179.86219914599997</v>
      </c>
    </row>
    <row r="112" spans="1:5" ht="15">
      <c r="A112" s="39">
        <v>4.4</v>
      </c>
      <c r="B112" s="45" t="s">
        <v>152</v>
      </c>
      <c r="C112" s="34">
        <v>0.0157</v>
      </c>
      <c r="D112" s="8">
        <v>545.3</v>
      </c>
      <c r="E112" s="13">
        <f t="shared" si="1"/>
        <v>8.561209999999999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v>545.3</v>
      </c>
      <c r="E113" s="13">
        <f t="shared" si="1"/>
        <v>1.96308</v>
      </c>
    </row>
    <row r="114" spans="1:5" ht="15">
      <c r="A114" s="39">
        <v>4.6</v>
      </c>
      <c r="B114" s="45" t="s">
        <v>34</v>
      </c>
      <c r="C114" s="34">
        <v>0.083</v>
      </c>
      <c r="D114" s="8">
        <v>545.3</v>
      </c>
      <c r="E114" s="13">
        <f t="shared" si="1"/>
        <v>45.2599</v>
      </c>
    </row>
    <row r="115" spans="1:5" ht="15">
      <c r="A115" s="39">
        <v>4.7</v>
      </c>
      <c r="B115" s="45" t="s">
        <v>52</v>
      </c>
      <c r="C115" s="34">
        <v>0.1952</v>
      </c>
      <c r="D115" s="8">
        <v>545.3</v>
      </c>
      <c r="E115" s="13">
        <f t="shared" si="1"/>
        <v>106.44256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v>545.3</v>
      </c>
      <c r="E116" s="52">
        <f t="shared" si="1"/>
        <v>613.1638937199999</v>
      </c>
    </row>
    <row r="117" spans="1:5" ht="23.25">
      <c r="A117" s="39">
        <v>5.1</v>
      </c>
      <c r="B117" s="45" t="s">
        <v>53</v>
      </c>
      <c r="C117" s="34">
        <v>0.5562</v>
      </c>
      <c r="D117" s="8">
        <v>545.3</v>
      </c>
      <c r="E117" s="13">
        <f t="shared" si="1"/>
        <v>303.29586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v>545.3</v>
      </c>
      <c r="E118" s="13">
        <f t="shared" si="1"/>
        <v>61.26576372</v>
      </c>
    </row>
    <row r="119" spans="1:5" ht="15">
      <c r="A119" s="39">
        <v>5.3</v>
      </c>
      <c r="B119" s="45" t="s">
        <v>36</v>
      </c>
      <c r="C119" s="34">
        <v>0.1815</v>
      </c>
      <c r="D119" s="8">
        <v>545.3</v>
      </c>
      <c r="E119" s="13">
        <f t="shared" si="1"/>
        <v>98.97194999999999</v>
      </c>
    </row>
    <row r="120" spans="1:5" ht="15">
      <c r="A120" s="39">
        <v>5.4</v>
      </c>
      <c r="B120" s="45" t="s">
        <v>37</v>
      </c>
      <c r="C120" s="34">
        <v>0.2744</v>
      </c>
      <c r="D120" s="8">
        <v>545.3</v>
      </c>
      <c r="E120" s="13">
        <f t="shared" si="1"/>
        <v>149.63031999999998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v>545.3</v>
      </c>
      <c r="E121" s="52">
        <f t="shared" si="1"/>
        <v>1136.923235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v>545.3</v>
      </c>
      <c r="E122" s="52">
        <f t="shared" si="1"/>
        <v>605.3348034999999</v>
      </c>
    </row>
    <row r="123" spans="1:5" ht="15">
      <c r="A123" s="40">
        <v>7</v>
      </c>
      <c r="B123" s="43" t="s">
        <v>38</v>
      </c>
      <c r="C123" s="33">
        <v>0.009</v>
      </c>
      <c r="D123" s="8">
        <v>545.3</v>
      </c>
      <c r="E123" s="52">
        <v>4.93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v>545.3</v>
      </c>
      <c r="E124" s="52">
        <f>E79+E90+E104+E108+E116+E121+E123</f>
        <v>5748.883223526</v>
      </c>
    </row>
    <row r="125" spans="1:5" ht="15">
      <c r="A125" s="47">
        <v>9</v>
      </c>
      <c r="B125" s="45" t="s">
        <v>40</v>
      </c>
      <c r="C125" s="34">
        <v>0.6326</v>
      </c>
      <c r="D125" s="8">
        <v>545.3</v>
      </c>
      <c r="E125" s="13">
        <f t="shared" si="1"/>
        <v>344.95678</v>
      </c>
    </row>
    <row r="126" spans="1:5" ht="15">
      <c r="A126" s="47">
        <v>10</v>
      </c>
      <c r="B126" s="45" t="s">
        <v>55</v>
      </c>
      <c r="C126" s="34">
        <v>0.0948</v>
      </c>
      <c r="D126" s="8">
        <v>545.3</v>
      </c>
      <c r="E126" s="13">
        <f t="shared" si="1"/>
        <v>51.69443999999999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v>545.3</v>
      </c>
      <c r="E127" s="52">
        <f>E124+E125+E126</f>
        <v>6145.534443526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5.28125" style="0" customWidth="1"/>
    <col min="3" max="3" width="20.28125" style="0" hidden="1" customWidth="1"/>
    <col min="4" max="4" width="20.00390625" style="0" hidden="1" customWidth="1"/>
    <col min="5" max="5" width="29.140625" style="0" customWidth="1"/>
  </cols>
  <sheetData>
    <row r="1" spans="1:5" ht="36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132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886.8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8938.944</v>
      </c>
    </row>
    <row r="10" spans="1:5" ht="40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886.8</v>
      </c>
      <c r="E11" s="52">
        <f>C11*D11</f>
        <v>1920.4370534400002</v>
      </c>
    </row>
    <row r="12" spans="1:5" ht="15">
      <c r="A12" s="2"/>
      <c r="B12" s="2" t="s">
        <v>4</v>
      </c>
      <c r="C12" s="49"/>
      <c r="D12" s="8">
        <v>886.8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886.8</v>
      </c>
      <c r="E13" s="13">
        <f aca="true" t="shared" si="0" ref="E13:E65">C13*D13</f>
        <v>1374.89472</v>
      </c>
    </row>
    <row r="14" spans="1:5" ht="15">
      <c r="A14" s="2"/>
      <c r="B14" s="2" t="s">
        <v>5</v>
      </c>
      <c r="C14" s="6">
        <v>1.5504</v>
      </c>
      <c r="D14" s="8">
        <v>886.8</v>
      </c>
      <c r="E14" s="13">
        <f t="shared" si="0"/>
        <v>1374.89472</v>
      </c>
    </row>
    <row r="15" spans="1:5" ht="15">
      <c r="A15" s="2"/>
      <c r="B15" s="2" t="s">
        <v>6</v>
      </c>
      <c r="C15" s="6"/>
      <c r="D15" s="8">
        <v>886.8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886.8</v>
      </c>
      <c r="E16" s="13">
        <f t="shared" si="0"/>
        <v>277.72873344000004</v>
      </c>
    </row>
    <row r="17" spans="1:5" ht="15">
      <c r="A17" s="2">
        <v>1.3</v>
      </c>
      <c r="B17" s="2" t="s">
        <v>7</v>
      </c>
      <c r="C17" s="7">
        <v>0.0144</v>
      </c>
      <c r="D17" s="8">
        <v>886.8</v>
      </c>
      <c r="E17" s="13">
        <f t="shared" si="0"/>
        <v>12.769919999999999</v>
      </c>
    </row>
    <row r="18" spans="1:5" ht="15">
      <c r="A18" s="2">
        <v>1.4</v>
      </c>
      <c r="B18" s="2" t="s">
        <v>8</v>
      </c>
      <c r="C18" s="7">
        <v>0.1122</v>
      </c>
      <c r="D18" s="8">
        <v>886.8</v>
      </c>
      <c r="E18" s="13">
        <f t="shared" si="0"/>
        <v>99.49896</v>
      </c>
    </row>
    <row r="19" spans="1:5" ht="15">
      <c r="A19" s="2">
        <v>1.5</v>
      </c>
      <c r="B19" s="39" t="s">
        <v>9</v>
      </c>
      <c r="C19" s="34"/>
      <c r="D19" s="8">
        <v>886.8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v>886.8</v>
      </c>
      <c r="E20" s="13">
        <f t="shared" si="0"/>
        <v>66.50999999999999</v>
      </c>
    </row>
    <row r="21" spans="1:5" ht="15">
      <c r="A21" s="2">
        <v>1.7</v>
      </c>
      <c r="B21" s="39" t="s">
        <v>11</v>
      </c>
      <c r="C21" s="35">
        <v>0.1004</v>
      </c>
      <c r="D21" s="8">
        <v>886.8</v>
      </c>
      <c r="E21" s="13">
        <f t="shared" si="0"/>
        <v>89.03472</v>
      </c>
    </row>
    <row r="22" spans="1:5" ht="15">
      <c r="A22" s="2">
        <v>1.8</v>
      </c>
      <c r="B22" s="39" t="s">
        <v>46</v>
      </c>
      <c r="C22" s="34"/>
      <c r="D22" s="8">
        <v>886.8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v>886.8</v>
      </c>
      <c r="E23" s="52">
        <f t="shared" si="0"/>
        <v>1637.4761999999998</v>
      </c>
    </row>
    <row r="24" spans="1:5" ht="15">
      <c r="A24" s="39">
        <v>2.1</v>
      </c>
      <c r="B24" s="39" t="s">
        <v>13</v>
      </c>
      <c r="C24" s="34">
        <v>0.601</v>
      </c>
      <c r="D24" s="8">
        <v>886.8</v>
      </c>
      <c r="E24" s="13">
        <f t="shared" si="0"/>
        <v>532.9667999999999</v>
      </c>
    </row>
    <row r="25" spans="1:5" ht="15">
      <c r="A25" s="39">
        <v>2.2</v>
      </c>
      <c r="B25" s="39" t="s">
        <v>14</v>
      </c>
      <c r="C25" s="34">
        <v>0.2161</v>
      </c>
      <c r="D25" s="8">
        <v>886.8</v>
      </c>
      <c r="E25" s="13">
        <f t="shared" si="0"/>
        <v>191.63747999999998</v>
      </c>
    </row>
    <row r="26" spans="1:5" ht="15">
      <c r="A26" s="39">
        <v>2.3</v>
      </c>
      <c r="B26" s="45" t="s">
        <v>15</v>
      </c>
      <c r="C26" s="34">
        <v>0.553</v>
      </c>
      <c r="D26" s="8">
        <v>886.8</v>
      </c>
      <c r="E26" s="13">
        <f t="shared" si="0"/>
        <v>490.4004</v>
      </c>
    </row>
    <row r="27" spans="1:5" ht="23.25">
      <c r="A27" s="39">
        <v>2.4</v>
      </c>
      <c r="B27" s="45" t="s">
        <v>47</v>
      </c>
      <c r="C27" s="34">
        <v>0.0288</v>
      </c>
      <c r="D27" s="8">
        <v>886.8</v>
      </c>
      <c r="E27" s="13">
        <f t="shared" si="0"/>
        <v>25.539839999999998</v>
      </c>
    </row>
    <row r="28" spans="1:5" ht="15">
      <c r="A28" s="39">
        <v>2.5</v>
      </c>
      <c r="B28" s="39" t="s">
        <v>16</v>
      </c>
      <c r="C28" s="34">
        <v>0.2332</v>
      </c>
      <c r="D28" s="8">
        <v>886.8</v>
      </c>
      <c r="E28" s="13">
        <f t="shared" si="0"/>
        <v>206.80175999999997</v>
      </c>
    </row>
    <row r="29" spans="1:5" ht="15">
      <c r="A29" s="39">
        <v>2.6</v>
      </c>
      <c r="B29" s="39" t="s">
        <v>48</v>
      </c>
      <c r="C29" s="34">
        <v>0.0469</v>
      </c>
      <c r="D29" s="8">
        <v>886.8</v>
      </c>
      <c r="E29" s="13">
        <f t="shared" si="0"/>
        <v>41.59092</v>
      </c>
    </row>
    <row r="30" spans="1:5" ht="23.25">
      <c r="A30" s="39">
        <v>2.7</v>
      </c>
      <c r="B30" s="45" t="s">
        <v>17</v>
      </c>
      <c r="C30" s="34">
        <v>0.0092</v>
      </c>
      <c r="D30" s="8">
        <v>886.8</v>
      </c>
      <c r="E30" s="13">
        <f t="shared" si="0"/>
        <v>8.15856</v>
      </c>
    </row>
    <row r="31" spans="1:5" ht="15">
      <c r="A31" s="39">
        <v>2.8</v>
      </c>
      <c r="B31" s="39" t="s">
        <v>49</v>
      </c>
      <c r="C31" s="34">
        <v>0.0282</v>
      </c>
      <c r="D31" s="8">
        <v>886.8</v>
      </c>
      <c r="E31" s="13">
        <f t="shared" si="0"/>
        <v>25.007759999999998</v>
      </c>
    </row>
    <row r="32" spans="1:5" ht="15">
      <c r="A32" s="39">
        <v>2.9</v>
      </c>
      <c r="B32" s="39" t="s">
        <v>18</v>
      </c>
      <c r="C32" s="34">
        <v>0.0484</v>
      </c>
      <c r="D32" s="8">
        <v>886.8</v>
      </c>
      <c r="E32" s="13">
        <f t="shared" si="0"/>
        <v>42.921119999999995</v>
      </c>
    </row>
    <row r="33" spans="1:5" ht="15">
      <c r="A33" s="46" t="s">
        <v>50</v>
      </c>
      <c r="B33" s="39" t="s">
        <v>19</v>
      </c>
      <c r="C33" s="34">
        <v>0.0145</v>
      </c>
      <c r="D33" s="8">
        <v>886.8</v>
      </c>
      <c r="E33" s="13">
        <f t="shared" si="0"/>
        <v>12.8586</v>
      </c>
    </row>
    <row r="34" spans="1:5" ht="15">
      <c r="A34" s="39">
        <v>2.11</v>
      </c>
      <c r="B34" s="45" t="s">
        <v>20</v>
      </c>
      <c r="C34" s="34">
        <v>0.0263</v>
      </c>
      <c r="D34" s="8">
        <v>886.8</v>
      </c>
      <c r="E34" s="13">
        <f t="shared" si="0"/>
        <v>23.32284</v>
      </c>
    </row>
    <row r="35" spans="1:5" ht="15">
      <c r="A35" s="39">
        <v>2.12</v>
      </c>
      <c r="B35" s="39" t="s">
        <v>21</v>
      </c>
      <c r="C35" s="34">
        <v>0.021</v>
      </c>
      <c r="D35" s="8">
        <v>886.8</v>
      </c>
      <c r="E35" s="13">
        <f t="shared" si="0"/>
        <v>18.6228</v>
      </c>
    </row>
    <row r="36" spans="1:5" ht="23.25">
      <c r="A36" s="39">
        <v>2.13</v>
      </c>
      <c r="B36" s="45" t="s">
        <v>22</v>
      </c>
      <c r="C36" s="34">
        <v>0.0199</v>
      </c>
      <c r="D36" s="8">
        <v>886.8</v>
      </c>
      <c r="E36" s="13">
        <f t="shared" si="0"/>
        <v>17.64732</v>
      </c>
    </row>
    <row r="37" spans="1:5" ht="15">
      <c r="A37" s="39">
        <v>2.14</v>
      </c>
      <c r="B37" s="45" t="s">
        <v>46</v>
      </c>
      <c r="C37" s="34"/>
      <c r="D37" s="8">
        <v>886.8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886.8</v>
      </c>
      <c r="E38" s="52"/>
    </row>
    <row r="39" spans="1:5" ht="15" hidden="1">
      <c r="A39" s="39">
        <v>3.1</v>
      </c>
      <c r="B39" s="39" t="s">
        <v>24</v>
      </c>
      <c r="C39" s="34"/>
      <c r="D39" s="8">
        <v>886.8</v>
      </c>
      <c r="E39" s="13"/>
    </row>
    <row r="40" spans="1:5" ht="15" hidden="1">
      <c r="A40" s="39">
        <v>3.2</v>
      </c>
      <c r="B40" s="39" t="s">
        <v>25</v>
      </c>
      <c r="C40" s="34"/>
      <c r="D40" s="8">
        <v>886.8</v>
      </c>
      <c r="E40" s="13"/>
    </row>
    <row r="41" spans="1:5" ht="15" hidden="1">
      <c r="A41" s="39">
        <v>3.3</v>
      </c>
      <c r="B41" s="39" t="s">
        <v>26</v>
      </c>
      <c r="C41" s="34"/>
      <c r="D41" s="8">
        <v>886.8</v>
      </c>
      <c r="E41" s="13"/>
    </row>
    <row r="42" spans="1:5" ht="15" hidden="1">
      <c r="A42" s="39">
        <v>3.4</v>
      </c>
      <c r="B42" s="39" t="s">
        <v>27</v>
      </c>
      <c r="C42" s="34"/>
      <c r="D42" s="8">
        <v>886.8</v>
      </c>
      <c r="E42" s="13"/>
    </row>
    <row r="43" spans="1:5" ht="15" hidden="1">
      <c r="A43" s="39">
        <v>3.5</v>
      </c>
      <c r="B43" s="39" t="s">
        <v>28</v>
      </c>
      <c r="C43" s="34"/>
      <c r="D43" s="8">
        <v>886.8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v>886.8</v>
      </c>
      <c r="E44" s="52">
        <f t="shared" si="0"/>
        <v>2296.5945566400005</v>
      </c>
    </row>
    <row r="45" spans="1:5" ht="23.25">
      <c r="A45" s="39">
        <v>4.1</v>
      </c>
      <c r="B45" s="45" t="s">
        <v>51</v>
      </c>
      <c r="C45" s="34">
        <v>1.6874</v>
      </c>
      <c r="D45" s="8">
        <v>886.8</v>
      </c>
      <c r="E45" s="13">
        <f t="shared" si="0"/>
        <v>1496.3863199999998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886.8</v>
      </c>
      <c r="E46" s="13">
        <f t="shared" si="0"/>
        <v>302.27003664</v>
      </c>
    </row>
    <row r="47" spans="1:5" ht="15">
      <c r="A47" s="39">
        <v>4.3</v>
      </c>
      <c r="B47" s="39" t="s">
        <v>30</v>
      </c>
      <c r="C47" s="34">
        <v>0.2713</v>
      </c>
      <c r="D47" s="8">
        <v>886.8</v>
      </c>
      <c r="E47" s="13">
        <f t="shared" si="0"/>
        <v>240.58883999999998</v>
      </c>
    </row>
    <row r="48" spans="1:5" ht="15">
      <c r="A48" s="39">
        <v>4.4</v>
      </c>
      <c r="B48" s="39" t="s">
        <v>31</v>
      </c>
      <c r="C48" s="34">
        <v>0.0212</v>
      </c>
      <c r="D48" s="8">
        <v>886.8</v>
      </c>
      <c r="E48" s="13">
        <f t="shared" si="0"/>
        <v>18.800159999999998</v>
      </c>
    </row>
    <row r="49" spans="1:5" ht="15">
      <c r="A49" s="39">
        <v>4.5</v>
      </c>
      <c r="B49" s="39" t="s">
        <v>32</v>
      </c>
      <c r="C49" s="34">
        <v>0.019</v>
      </c>
      <c r="D49" s="8">
        <v>886.8</v>
      </c>
      <c r="E49" s="13">
        <f t="shared" si="0"/>
        <v>16.8492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886.8</v>
      </c>
      <c r="E50" s="13">
        <f t="shared" si="0"/>
        <v>3.19248</v>
      </c>
    </row>
    <row r="51" spans="1:5" ht="15">
      <c r="A51" s="39">
        <v>4.7</v>
      </c>
      <c r="B51" s="39" t="s">
        <v>34</v>
      </c>
      <c r="C51" s="34">
        <v>0.083</v>
      </c>
      <c r="D51" s="8">
        <v>886.8</v>
      </c>
      <c r="E51" s="13">
        <f t="shared" si="0"/>
        <v>73.6044</v>
      </c>
    </row>
    <row r="52" spans="1:5" ht="15">
      <c r="A52" s="39">
        <v>4.8</v>
      </c>
      <c r="B52" s="39" t="s">
        <v>52</v>
      </c>
      <c r="C52" s="34">
        <v>0.1634</v>
      </c>
      <c r="D52" s="8">
        <v>886.8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886.8</v>
      </c>
      <c r="E53" s="52">
        <f t="shared" si="0"/>
        <v>886.40484192</v>
      </c>
    </row>
    <row r="54" spans="1:5" ht="23.25">
      <c r="A54" s="39">
        <v>5.1</v>
      </c>
      <c r="B54" s="45" t="s">
        <v>53</v>
      </c>
      <c r="C54" s="34">
        <v>0.4572</v>
      </c>
      <c r="D54" s="8">
        <v>886.8</v>
      </c>
      <c r="E54" s="13">
        <f t="shared" si="0"/>
        <v>405.44496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886.8</v>
      </c>
      <c r="E55" s="13">
        <f t="shared" si="0"/>
        <v>81.89988192</v>
      </c>
    </row>
    <row r="56" spans="1:5" ht="15">
      <c r="A56" s="39">
        <v>5.3</v>
      </c>
      <c r="B56" s="39" t="s">
        <v>36</v>
      </c>
      <c r="C56" s="34">
        <v>0.18</v>
      </c>
      <c r="D56" s="8">
        <v>886.8</v>
      </c>
      <c r="E56" s="13">
        <f t="shared" si="0"/>
        <v>159.624</v>
      </c>
    </row>
    <row r="57" spans="1:5" ht="15">
      <c r="A57" s="39">
        <v>5.4</v>
      </c>
      <c r="B57" s="39" t="s">
        <v>37</v>
      </c>
      <c r="C57" s="34">
        <v>0.261</v>
      </c>
      <c r="D57" s="8">
        <v>886.8</v>
      </c>
      <c r="E57" s="13">
        <f t="shared" si="0"/>
        <v>231.4548</v>
      </c>
    </row>
    <row r="58" spans="1:5" ht="15">
      <c r="A58" s="39">
        <v>5.5</v>
      </c>
      <c r="B58" s="39" t="s">
        <v>46</v>
      </c>
      <c r="C58" s="34">
        <v>0.009</v>
      </c>
      <c r="D58" s="8">
        <v>886.8</v>
      </c>
      <c r="E58" s="13">
        <f t="shared" si="0"/>
        <v>7.981199999999999</v>
      </c>
    </row>
    <row r="59" spans="1:5" ht="15">
      <c r="A59" s="40">
        <v>6</v>
      </c>
      <c r="B59" s="43" t="s">
        <v>54</v>
      </c>
      <c r="C59" s="33">
        <v>2.24</v>
      </c>
      <c r="D59" s="8">
        <v>886.8</v>
      </c>
      <c r="E59" s="52">
        <f t="shared" si="0"/>
        <v>1986.432</v>
      </c>
    </row>
    <row r="60" spans="1:5" ht="15">
      <c r="A60" s="40">
        <v>7</v>
      </c>
      <c r="B60" s="44" t="s">
        <v>38</v>
      </c>
      <c r="C60" s="33">
        <v>0.009</v>
      </c>
      <c r="D60" s="8">
        <v>886.8</v>
      </c>
      <c r="E60" s="52">
        <f t="shared" si="0"/>
        <v>7.981199999999999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v>886.8</v>
      </c>
      <c r="E61" s="52">
        <f t="shared" si="0"/>
        <v>8735.325852</v>
      </c>
    </row>
    <row r="62" spans="1:5" ht="15">
      <c r="A62" s="47">
        <v>9</v>
      </c>
      <c r="B62" s="39" t="s">
        <v>40</v>
      </c>
      <c r="C62" s="34">
        <v>0.1997</v>
      </c>
      <c r="D62" s="8">
        <v>886.8</v>
      </c>
      <c r="E62" s="13">
        <f t="shared" si="0"/>
        <v>177.09395999999998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v>886.8</v>
      </c>
      <c r="E63" s="13">
        <f t="shared" si="0"/>
        <v>26.564093999999994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v>886.8</v>
      </c>
      <c r="E64" s="52">
        <f t="shared" si="0"/>
        <v>8938.983906</v>
      </c>
    </row>
    <row r="65" spans="1:5" ht="15">
      <c r="A65" s="39"/>
      <c r="B65" s="45" t="s">
        <v>56</v>
      </c>
      <c r="C65" s="38">
        <v>10.08</v>
      </c>
      <c r="D65" s="50">
        <v>886.8</v>
      </c>
      <c r="E65" s="13">
        <f t="shared" si="0"/>
        <v>8938.944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5.7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132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886.8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9994.235999999999</v>
      </c>
    </row>
    <row r="78" spans="1:5" ht="40.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886.8</v>
      </c>
      <c r="E79" s="52">
        <f>C79*D79</f>
        <v>2058.86883912</v>
      </c>
    </row>
    <row r="80" spans="1:5" ht="15">
      <c r="A80" s="60"/>
      <c r="B80" s="61" t="s">
        <v>4</v>
      </c>
      <c r="C80" s="62"/>
      <c r="D80" s="8">
        <v>886.8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v>886.8</v>
      </c>
      <c r="E81" s="13">
        <f aca="true" t="shared" si="1" ref="E81:E125">C81*D81</f>
        <v>1482.46356</v>
      </c>
    </row>
    <row r="82" spans="1:5" ht="15">
      <c r="A82" s="2"/>
      <c r="B82" s="4" t="s">
        <v>5</v>
      </c>
      <c r="C82" s="6">
        <v>1.6717</v>
      </c>
      <c r="D82" s="8">
        <v>886.8</v>
      </c>
      <c r="E82" s="13">
        <f t="shared" si="1"/>
        <v>1482.46356</v>
      </c>
    </row>
    <row r="83" spans="1:5" ht="15">
      <c r="A83" s="2"/>
      <c r="B83" s="4" t="s">
        <v>6</v>
      </c>
      <c r="C83" s="6"/>
      <c r="D83" s="8">
        <v>886.8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v>886.8</v>
      </c>
      <c r="E84" s="13">
        <f t="shared" si="1"/>
        <v>299.45763912</v>
      </c>
    </row>
    <row r="85" spans="1:5" ht="23.25">
      <c r="A85" s="2">
        <v>1.3</v>
      </c>
      <c r="B85" s="4" t="s">
        <v>147</v>
      </c>
      <c r="C85" s="6">
        <v>0.0143</v>
      </c>
      <c r="D85" s="8">
        <v>886.8</v>
      </c>
      <c r="E85" s="13">
        <f t="shared" si="1"/>
        <v>12.681239999999999</v>
      </c>
    </row>
    <row r="86" spans="1:5" ht="15">
      <c r="A86" s="2">
        <v>1.4</v>
      </c>
      <c r="B86" s="45" t="s">
        <v>9</v>
      </c>
      <c r="C86" s="34"/>
      <c r="D86" s="8">
        <v>886.8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v>886.8</v>
      </c>
      <c r="E87" s="13">
        <f t="shared" si="1"/>
        <v>72.36288</v>
      </c>
    </row>
    <row r="88" spans="1:5" ht="15">
      <c r="A88" s="2">
        <v>1.6</v>
      </c>
      <c r="B88" s="45" t="s">
        <v>148</v>
      </c>
      <c r="C88" s="34">
        <v>0.1164</v>
      </c>
      <c r="D88" s="8">
        <v>886.8</v>
      </c>
      <c r="E88" s="13">
        <f t="shared" si="1"/>
        <v>103.22352</v>
      </c>
    </row>
    <row r="89" spans="1:5" ht="15">
      <c r="A89" s="2">
        <v>1.7</v>
      </c>
      <c r="B89" s="45" t="s">
        <v>149</v>
      </c>
      <c r="C89" s="63">
        <v>0.1</v>
      </c>
      <c r="D89" s="8">
        <v>886.8</v>
      </c>
      <c r="E89" s="13">
        <f t="shared" si="1"/>
        <v>88.68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v>886.8</v>
      </c>
      <c r="E90" s="52">
        <f t="shared" si="1"/>
        <v>1929.85416</v>
      </c>
    </row>
    <row r="91" spans="1:5" ht="15">
      <c r="A91" s="39">
        <v>2.1</v>
      </c>
      <c r="B91" s="45" t="s">
        <v>13</v>
      </c>
      <c r="C91" s="34">
        <v>0.6191</v>
      </c>
      <c r="D91" s="8">
        <v>886.8</v>
      </c>
      <c r="E91" s="13">
        <f t="shared" si="1"/>
        <v>549.01788</v>
      </c>
    </row>
    <row r="92" spans="1:5" ht="15">
      <c r="A92" s="39">
        <v>2.2</v>
      </c>
      <c r="B92" s="45" t="s">
        <v>14</v>
      </c>
      <c r="C92" s="34">
        <v>0.2333</v>
      </c>
      <c r="D92" s="8">
        <v>886.8</v>
      </c>
      <c r="E92" s="13">
        <f t="shared" si="1"/>
        <v>206.89043999999998</v>
      </c>
    </row>
    <row r="93" spans="1:5" ht="15">
      <c r="A93" s="39">
        <v>2.3</v>
      </c>
      <c r="B93" s="45" t="s">
        <v>15</v>
      </c>
      <c r="C93" s="34">
        <v>0.6167</v>
      </c>
      <c r="D93" s="8">
        <v>886.8</v>
      </c>
      <c r="E93" s="13">
        <f t="shared" si="1"/>
        <v>546.88956</v>
      </c>
    </row>
    <row r="94" spans="1:5" ht="23.25">
      <c r="A94" s="39">
        <v>2.4</v>
      </c>
      <c r="B94" s="45" t="s">
        <v>47</v>
      </c>
      <c r="C94" s="34">
        <v>0.0334</v>
      </c>
      <c r="D94" s="8">
        <v>886.8</v>
      </c>
      <c r="E94" s="13">
        <f t="shared" si="1"/>
        <v>29.61912</v>
      </c>
    </row>
    <row r="95" spans="1:5" ht="15">
      <c r="A95" s="39">
        <v>2.5</v>
      </c>
      <c r="B95" s="45" t="s">
        <v>16</v>
      </c>
      <c r="C95" s="34">
        <v>0.2607</v>
      </c>
      <c r="D95" s="8">
        <v>886.8</v>
      </c>
      <c r="E95" s="13">
        <f t="shared" si="1"/>
        <v>231.18875999999997</v>
      </c>
    </row>
    <row r="96" spans="1:5" ht="15">
      <c r="A96" s="39">
        <v>2.6</v>
      </c>
      <c r="B96" s="45" t="s">
        <v>48</v>
      </c>
      <c r="C96" s="34">
        <v>0.0834</v>
      </c>
      <c r="D96" s="8">
        <v>886.8</v>
      </c>
      <c r="E96" s="13">
        <f t="shared" si="1"/>
        <v>73.95912</v>
      </c>
    </row>
    <row r="97" spans="1:5" ht="23.25">
      <c r="A97" s="39">
        <v>2.7</v>
      </c>
      <c r="B97" s="45" t="s">
        <v>17</v>
      </c>
      <c r="C97" s="34">
        <v>0.0092</v>
      </c>
      <c r="D97" s="8">
        <v>886.8</v>
      </c>
      <c r="E97" s="13">
        <f t="shared" si="1"/>
        <v>8.15856</v>
      </c>
    </row>
    <row r="98" spans="1:5" ht="15">
      <c r="A98" s="39">
        <v>2.8</v>
      </c>
      <c r="B98" s="45" t="s">
        <v>150</v>
      </c>
      <c r="C98" s="34">
        <v>0.1347</v>
      </c>
      <c r="D98" s="8">
        <v>886.8</v>
      </c>
      <c r="E98" s="13">
        <f t="shared" si="1"/>
        <v>119.45195999999999</v>
      </c>
    </row>
    <row r="99" spans="1:5" ht="15">
      <c r="A99" s="39">
        <v>2.9</v>
      </c>
      <c r="B99" s="45" t="s">
        <v>18</v>
      </c>
      <c r="C99" s="34">
        <v>0.0483</v>
      </c>
      <c r="D99" s="8">
        <v>886.8</v>
      </c>
      <c r="E99" s="13">
        <f t="shared" si="1"/>
        <v>42.83244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v>886.8</v>
      </c>
      <c r="E100" s="13">
        <f t="shared" si="1"/>
        <v>12.769919999999999</v>
      </c>
    </row>
    <row r="101" spans="1:5" ht="15">
      <c r="A101" s="39">
        <v>2.11</v>
      </c>
      <c r="B101" s="45" t="s">
        <v>20</v>
      </c>
      <c r="C101" s="34">
        <v>0.0542</v>
      </c>
      <c r="D101" s="8">
        <v>886.8</v>
      </c>
      <c r="E101" s="13">
        <f t="shared" si="1"/>
        <v>48.06455999999999</v>
      </c>
    </row>
    <row r="102" spans="1:5" ht="15">
      <c r="A102" s="39">
        <v>2.12</v>
      </c>
      <c r="B102" s="45" t="s">
        <v>21</v>
      </c>
      <c r="C102" s="34">
        <v>0.049</v>
      </c>
      <c r="D102" s="8">
        <v>886.8</v>
      </c>
      <c r="E102" s="13">
        <f t="shared" si="1"/>
        <v>43.4532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v>886.8</v>
      </c>
      <c r="E103" s="13">
        <f t="shared" si="1"/>
        <v>17.55864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v>886.8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v>886.8</v>
      </c>
      <c r="E105" s="13"/>
    </row>
    <row r="106" spans="1:5" ht="15">
      <c r="A106" s="39">
        <v>3.2</v>
      </c>
      <c r="B106" s="45" t="s">
        <v>25</v>
      </c>
      <c r="C106" s="34"/>
      <c r="D106" s="8">
        <v>886.8</v>
      </c>
      <c r="E106" s="13"/>
    </row>
    <row r="107" spans="1:5" ht="15">
      <c r="A107" s="39">
        <v>3.3</v>
      </c>
      <c r="B107" s="45" t="s">
        <v>28</v>
      </c>
      <c r="C107" s="34"/>
      <c r="D107" s="8">
        <v>886.8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v>886.8</v>
      </c>
      <c r="E108" s="52">
        <f t="shared" si="1"/>
        <v>2506.344767016</v>
      </c>
    </row>
    <row r="109" spans="1:5" ht="23.25">
      <c r="A109" s="39">
        <v>4.1</v>
      </c>
      <c r="B109" s="45" t="s">
        <v>51</v>
      </c>
      <c r="C109" s="34">
        <v>1.8294</v>
      </c>
      <c r="D109" s="8">
        <v>886.8</v>
      </c>
      <c r="E109" s="13">
        <f t="shared" si="1"/>
        <v>1622.3119199999999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v>886.8</v>
      </c>
      <c r="E110" s="13">
        <f t="shared" si="1"/>
        <v>327.70700783999996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v>886.8</v>
      </c>
      <c r="E111" s="13">
        <f t="shared" si="1"/>
        <v>292.50283917599995</v>
      </c>
    </row>
    <row r="112" spans="1:5" ht="15">
      <c r="A112" s="39">
        <v>4.4</v>
      </c>
      <c r="B112" s="45" t="s">
        <v>152</v>
      </c>
      <c r="C112" s="34">
        <v>0.0157</v>
      </c>
      <c r="D112" s="8">
        <v>886.8</v>
      </c>
      <c r="E112" s="13">
        <f t="shared" si="1"/>
        <v>13.922759999999998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v>886.8</v>
      </c>
      <c r="E113" s="13">
        <f t="shared" si="1"/>
        <v>3.19248</v>
      </c>
    </row>
    <row r="114" spans="1:5" ht="15">
      <c r="A114" s="39">
        <v>4.6</v>
      </c>
      <c r="B114" s="45" t="s">
        <v>34</v>
      </c>
      <c r="C114" s="34">
        <v>0.083</v>
      </c>
      <c r="D114" s="8">
        <v>886.8</v>
      </c>
      <c r="E114" s="13">
        <f t="shared" si="1"/>
        <v>73.6044</v>
      </c>
    </row>
    <row r="115" spans="1:5" ht="15">
      <c r="A115" s="39">
        <v>4.7</v>
      </c>
      <c r="B115" s="45" t="s">
        <v>52</v>
      </c>
      <c r="C115" s="34">
        <v>0.1952</v>
      </c>
      <c r="D115" s="8">
        <v>886.8</v>
      </c>
      <c r="E115" s="13">
        <f t="shared" si="1"/>
        <v>173.10336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v>886.8</v>
      </c>
      <c r="E116" s="52">
        <f t="shared" si="1"/>
        <v>997.16438832</v>
      </c>
    </row>
    <row r="117" spans="1:5" ht="23.25">
      <c r="A117" s="39">
        <v>5.1</v>
      </c>
      <c r="B117" s="45" t="s">
        <v>53</v>
      </c>
      <c r="C117" s="34">
        <v>0.5562</v>
      </c>
      <c r="D117" s="8">
        <v>886.8</v>
      </c>
      <c r="E117" s="13">
        <f t="shared" si="1"/>
        <v>493.23816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v>886.8</v>
      </c>
      <c r="E118" s="13">
        <f t="shared" si="1"/>
        <v>99.63410832000001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v>886.8</v>
      </c>
      <c r="E119" s="13">
        <f t="shared" si="1"/>
        <v>160.9542</v>
      </c>
    </row>
    <row r="120" spans="1:5" ht="15">
      <c r="A120" s="39">
        <v>5.4</v>
      </c>
      <c r="B120" s="45" t="s">
        <v>37</v>
      </c>
      <c r="C120" s="34">
        <v>0.2744</v>
      </c>
      <c r="D120" s="8">
        <v>886.8</v>
      </c>
      <c r="E120" s="13">
        <f t="shared" si="1"/>
        <v>243.33791999999997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v>886.8</v>
      </c>
      <c r="E121" s="52">
        <f t="shared" si="1"/>
        <v>1848.93366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v>886.8</v>
      </c>
      <c r="E122" s="52">
        <f t="shared" si="1"/>
        <v>984.4322459999999</v>
      </c>
    </row>
    <row r="123" spans="1:5" ht="15">
      <c r="A123" s="40">
        <v>7</v>
      </c>
      <c r="B123" s="43" t="s">
        <v>38</v>
      </c>
      <c r="C123" s="33">
        <v>0.009</v>
      </c>
      <c r="D123" s="8">
        <v>886.8</v>
      </c>
      <c r="E123" s="52">
        <v>7.98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v>886.8</v>
      </c>
      <c r="E124" s="52">
        <f>E79+E90+E104+E108+E116+E121+E123</f>
        <v>9349.145814456</v>
      </c>
    </row>
    <row r="125" spans="1:5" ht="15">
      <c r="A125" s="47">
        <v>9</v>
      </c>
      <c r="B125" s="45" t="s">
        <v>40</v>
      </c>
      <c r="C125" s="34">
        <v>0.6326</v>
      </c>
      <c r="D125" s="8">
        <v>886.8</v>
      </c>
      <c r="E125" s="13">
        <f t="shared" si="1"/>
        <v>560.98968</v>
      </c>
    </row>
    <row r="126" spans="1:5" ht="15">
      <c r="A126" s="47">
        <v>10</v>
      </c>
      <c r="B126" s="45" t="s">
        <v>55</v>
      </c>
      <c r="C126" s="34">
        <v>0.0948</v>
      </c>
      <c r="D126" s="8">
        <v>886.8</v>
      </c>
      <c r="E126" s="13">
        <v>84.1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v>886.8</v>
      </c>
      <c r="E127" s="52">
        <f>E124+E125+E126</f>
        <v>9994.235494456001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5.57421875" style="0" customWidth="1"/>
    <col min="3" max="3" width="15.7109375" style="0" hidden="1" customWidth="1"/>
    <col min="4" max="4" width="16.57421875" style="0" hidden="1" customWidth="1"/>
    <col min="5" max="5" width="24.28125" style="0" customWidth="1"/>
  </cols>
  <sheetData>
    <row r="1" spans="1:5" ht="35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131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891.5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8986.32</v>
      </c>
    </row>
    <row r="10" spans="1:5" ht="42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891.5</v>
      </c>
      <c r="E11" s="52">
        <f>C11*D11</f>
        <v>1930.6152832000002</v>
      </c>
    </row>
    <row r="12" spans="1:5" ht="15">
      <c r="A12" s="2"/>
      <c r="B12" s="2" t="s">
        <v>4</v>
      </c>
      <c r="C12" s="49"/>
      <c r="D12" s="8">
        <v>891.5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891.5</v>
      </c>
      <c r="E13" s="13">
        <f aca="true" t="shared" si="0" ref="E13:E65">C13*D13</f>
        <v>1382.1816</v>
      </c>
    </row>
    <row r="14" spans="1:5" ht="15">
      <c r="A14" s="2"/>
      <c r="B14" s="2" t="s">
        <v>5</v>
      </c>
      <c r="C14" s="6">
        <v>1.5504</v>
      </c>
      <c r="D14" s="8">
        <v>891.5</v>
      </c>
      <c r="E14" s="13">
        <f t="shared" si="0"/>
        <v>1382.1816</v>
      </c>
    </row>
    <row r="15" spans="1:5" ht="15">
      <c r="A15" s="2"/>
      <c r="B15" s="2" t="s">
        <v>6</v>
      </c>
      <c r="C15" s="6"/>
      <c r="D15" s="8">
        <v>891.5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891.5</v>
      </c>
      <c r="E16" s="13">
        <f t="shared" si="0"/>
        <v>279.2006832</v>
      </c>
    </row>
    <row r="17" spans="1:5" ht="15">
      <c r="A17" s="2">
        <v>1.3</v>
      </c>
      <c r="B17" s="2" t="s">
        <v>7</v>
      </c>
      <c r="C17" s="7">
        <v>0.0144</v>
      </c>
      <c r="D17" s="8">
        <v>891.5</v>
      </c>
      <c r="E17" s="13">
        <f t="shared" si="0"/>
        <v>12.8376</v>
      </c>
    </row>
    <row r="18" spans="1:5" ht="15">
      <c r="A18" s="2">
        <v>1.4</v>
      </c>
      <c r="B18" s="2" t="s">
        <v>8</v>
      </c>
      <c r="C18" s="7">
        <v>0.1122</v>
      </c>
      <c r="D18" s="8">
        <v>891.5</v>
      </c>
      <c r="E18" s="13">
        <f t="shared" si="0"/>
        <v>100.02629999999999</v>
      </c>
    </row>
    <row r="19" spans="1:5" ht="15">
      <c r="A19" s="2">
        <v>1.5</v>
      </c>
      <c r="B19" s="39" t="s">
        <v>9</v>
      </c>
      <c r="C19" s="34"/>
      <c r="D19" s="8">
        <v>891.5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v>891.5</v>
      </c>
      <c r="E20" s="13">
        <f t="shared" si="0"/>
        <v>66.8625</v>
      </c>
    </row>
    <row r="21" spans="1:5" ht="15">
      <c r="A21" s="2">
        <v>1.7</v>
      </c>
      <c r="B21" s="39" t="s">
        <v>11</v>
      </c>
      <c r="C21" s="35">
        <v>0.1004</v>
      </c>
      <c r="D21" s="8">
        <v>891.5</v>
      </c>
      <c r="E21" s="13">
        <f t="shared" si="0"/>
        <v>89.5066</v>
      </c>
    </row>
    <row r="22" spans="1:5" ht="15">
      <c r="A22" s="2">
        <v>1.8</v>
      </c>
      <c r="B22" s="39" t="s">
        <v>46</v>
      </c>
      <c r="C22" s="34"/>
      <c r="D22" s="8">
        <v>891.5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v>891.5</v>
      </c>
      <c r="E23" s="52">
        <f t="shared" si="0"/>
        <v>1646.15475</v>
      </c>
    </row>
    <row r="24" spans="1:5" ht="15">
      <c r="A24" s="39">
        <v>2.1</v>
      </c>
      <c r="B24" s="39" t="s">
        <v>13</v>
      </c>
      <c r="C24" s="34">
        <v>0.601</v>
      </c>
      <c r="D24" s="8">
        <v>891.5</v>
      </c>
      <c r="E24" s="13">
        <f t="shared" si="0"/>
        <v>535.7914999999999</v>
      </c>
    </row>
    <row r="25" spans="1:5" ht="15">
      <c r="A25" s="39">
        <v>2.2</v>
      </c>
      <c r="B25" s="39" t="s">
        <v>14</v>
      </c>
      <c r="C25" s="34">
        <v>0.2161</v>
      </c>
      <c r="D25" s="8">
        <v>891.5</v>
      </c>
      <c r="E25" s="13">
        <f t="shared" si="0"/>
        <v>192.65314999999998</v>
      </c>
    </row>
    <row r="26" spans="1:5" ht="15">
      <c r="A26" s="39">
        <v>2.3</v>
      </c>
      <c r="B26" s="45" t="s">
        <v>15</v>
      </c>
      <c r="C26" s="34">
        <v>0.553</v>
      </c>
      <c r="D26" s="8">
        <v>891.5</v>
      </c>
      <c r="E26" s="13">
        <f t="shared" si="0"/>
        <v>492.99950000000007</v>
      </c>
    </row>
    <row r="27" spans="1:5" ht="23.25">
      <c r="A27" s="39">
        <v>2.4</v>
      </c>
      <c r="B27" s="45" t="s">
        <v>47</v>
      </c>
      <c r="C27" s="34">
        <v>0.0288</v>
      </c>
      <c r="D27" s="8">
        <v>891.5</v>
      </c>
      <c r="E27" s="13">
        <f t="shared" si="0"/>
        <v>25.6752</v>
      </c>
    </row>
    <row r="28" spans="1:5" ht="15">
      <c r="A28" s="39">
        <v>2.5</v>
      </c>
      <c r="B28" s="39" t="s">
        <v>16</v>
      </c>
      <c r="C28" s="34">
        <v>0.2332</v>
      </c>
      <c r="D28" s="8">
        <v>891.5</v>
      </c>
      <c r="E28" s="13">
        <f t="shared" si="0"/>
        <v>207.8978</v>
      </c>
    </row>
    <row r="29" spans="1:5" ht="15">
      <c r="A29" s="39">
        <v>2.6</v>
      </c>
      <c r="B29" s="39" t="s">
        <v>48</v>
      </c>
      <c r="C29" s="34">
        <v>0.0469</v>
      </c>
      <c r="D29" s="8">
        <v>891.5</v>
      </c>
      <c r="E29" s="13">
        <f t="shared" si="0"/>
        <v>41.81135</v>
      </c>
    </row>
    <row r="30" spans="1:5" ht="23.25">
      <c r="A30" s="39">
        <v>2.7</v>
      </c>
      <c r="B30" s="45" t="s">
        <v>17</v>
      </c>
      <c r="C30" s="34">
        <v>0.0092</v>
      </c>
      <c r="D30" s="8">
        <v>891.5</v>
      </c>
      <c r="E30" s="13">
        <f t="shared" si="0"/>
        <v>8.2018</v>
      </c>
    </row>
    <row r="31" spans="1:5" ht="15">
      <c r="A31" s="39">
        <v>2.8</v>
      </c>
      <c r="B31" s="39" t="s">
        <v>49</v>
      </c>
      <c r="C31" s="34">
        <v>0.0282</v>
      </c>
      <c r="D31" s="8">
        <v>891.5</v>
      </c>
      <c r="E31" s="13">
        <f t="shared" si="0"/>
        <v>25.1403</v>
      </c>
    </row>
    <row r="32" spans="1:5" ht="15">
      <c r="A32" s="39">
        <v>2.9</v>
      </c>
      <c r="B32" s="39" t="s">
        <v>18</v>
      </c>
      <c r="C32" s="34">
        <v>0.0484</v>
      </c>
      <c r="D32" s="8">
        <v>891.5</v>
      </c>
      <c r="E32" s="13">
        <f t="shared" si="0"/>
        <v>43.1486</v>
      </c>
    </row>
    <row r="33" spans="1:5" ht="15">
      <c r="A33" s="46" t="s">
        <v>50</v>
      </c>
      <c r="B33" s="39" t="s">
        <v>19</v>
      </c>
      <c r="C33" s="34">
        <v>0.0145</v>
      </c>
      <c r="D33" s="8">
        <v>891.5</v>
      </c>
      <c r="E33" s="13">
        <f t="shared" si="0"/>
        <v>12.92675</v>
      </c>
    </row>
    <row r="34" spans="1:5" ht="15">
      <c r="A34" s="39">
        <v>2.11</v>
      </c>
      <c r="B34" s="45" t="s">
        <v>20</v>
      </c>
      <c r="C34" s="34">
        <v>0.0263</v>
      </c>
      <c r="D34" s="8">
        <v>891.5</v>
      </c>
      <c r="E34" s="13">
        <f t="shared" si="0"/>
        <v>23.44645</v>
      </c>
    </row>
    <row r="35" spans="1:5" ht="15">
      <c r="A35" s="39">
        <v>2.12</v>
      </c>
      <c r="B35" s="39" t="s">
        <v>21</v>
      </c>
      <c r="C35" s="34">
        <v>0.021</v>
      </c>
      <c r="D35" s="8">
        <v>891.5</v>
      </c>
      <c r="E35" s="13">
        <f t="shared" si="0"/>
        <v>18.721500000000002</v>
      </c>
    </row>
    <row r="36" spans="1:5" ht="23.25">
      <c r="A36" s="39">
        <v>2.13</v>
      </c>
      <c r="B36" s="45" t="s">
        <v>22</v>
      </c>
      <c r="C36" s="34">
        <v>0.0199</v>
      </c>
      <c r="D36" s="8">
        <v>891.5</v>
      </c>
      <c r="E36" s="13">
        <f t="shared" si="0"/>
        <v>17.740850000000002</v>
      </c>
    </row>
    <row r="37" spans="1:5" ht="15">
      <c r="A37" s="39">
        <v>2.14</v>
      </c>
      <c r="B37" s="45" t="s">
        <v>46</v>
      </c>
      <c r="C37" s="34"/>
      <c r="D37" s="8">
        <v>891.5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891.5</v>
      </c>
      <c r="E38" s="52"/>
    </row>
    <row r="39" spans="1:5" ht="15" hidden="1">
      <c r="A39" s="39">
        <v>3.1</v>
      </c>
      <c r="B39" s="39" t="s">
        <v>24</v>
      </c>
      <c r="C39" s="34"/>
      <c r="D39" s="8">
        <v>891.5</v>
      </c>
      <c r="E39" s="13"/>
    </row>
    <row r="40" spans="1:5" ht="15" hidden="1">
      <c r="A40" s="39">
        <v>3.2</v>
      </c>
      <c r="B40" s="39" t="s">
        <v>25</v>
      </c>
      <c r="C40" s="34"/>
      <c r="D40" s="8">
        <v>891.5</v>
      </c>
      <c r="E40" s="13"/>
    </row>
    <row r="41" spans="1:5" ht="15" hidden="1">
      <c r="A41" s="39">
        <v>3.3</v>
      </c>
      <c r="B41" s="39" t="s">
        <v>26</v>
      </c>
      <c r="C41" s="34"/>
      <c r="D41" s="8">
        <v>891.5</v>
      </c>
      <c r="E41" s="13"/>
    </row>
    <row r="42" spans="1:5" ht="15" hidden="1">
      <c r="A42" s="39">
        <v>3.4</v>
      </c>
      <c r="B42" s="39" t="s">
        <v>27</v>
      </c>
      <c r="C42" s="34"/>
      <c r="D42" s="8">
        <v>891.5</v>
      </c>
      <c r="E42" s="13"/>
    </row>
    <row r="43" spans="1:5" ht="15" hidden="1">
      <c r="A43" s="39">
        <v>3.5</v>
      </c>
      <c r="B43" s="39" t="s">
        <v>28</v>
      </c>
      <c r="C43" s="34"/>
      <c r="D43" s="8">
        <v>891.5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v>891.5</v>
      </c>
      <c r="E44" s="52">
        <f t="shared" si="0"/>
        <v>2308.7664042000006</v>
      </c>
    </row>
    <row r="45" spans="1:5" ht="23.25">
      <c r="A45" s="39">
        <v>4.1</v>
      </c>
      <c r="B45" s="45" t="s">
        <v>51</v>
      </c>
      <c r="C45" s="34">
        <v>1.6874</v>
      </c>
      <c r="D45" s="8">
        <v>891.5</v>
      </c>
      <c r="E45" s="13">
        <f t="shared" si="0"/>
        <v>1504.3171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891.5</v>
      </c>
      <c r="E46" s="13">
        <f t="shared" si="0"/>
        <v>303.87205420000004</v>
      </c>
    </row>
    <row r="47" spans="1:5" ht="15">
      <c r="A47" s="39">
        <v>4.3</v>
      </c>
      <c r="B47" s="39" t="s">
        <v>30</v>
      </c>
      <c r="C47" s="34">
        <v>0.2713</v>
      </c>
      <c r="D47" s="8">
        <v>891.5</v>
      </c>
      <c r="E47" s="13">
        <f t="shared" si="0"/>
        <v>241.86395</v>
      </c>
    </row>
    <row r="48" spans="1:5" ht="15">
      <c r="A48" s="39">
        <v>4.4</v>
      </c>
      <c r="B48" s="39" t="s">
        <v>31</v>
      </c>
      <c r="C48" s="34">
        <v>0.0212</v>
      </c>
      <c r="D48" s="8">
        <v>891.5</v>
      </c>
      <c r="E48" s="13">
        <f t="shared" si="0"/>
        <v>18.8998</v>
      </c>
    </row>
    <row r="49" spans="1:5" ht="15">
      <c r="A49" s="39">
        <v>4.5</v>
      </c>
      <c r="B49" s="39" t="s">
        <v>32</v>
      </c>
      <c r="C49" s="34">
        <v>0.019</v>
      </c>
      <c r="D49" s="8">
        <v>891.5</v>
      </c>
      <c r="E49" s="13">
        <f t="shared" si="0"/>
        <v>16.9385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891.5</v>
      </c>
      <c r="E50" s="13">
        <f t="shared" si="0"/>
        <v>3.2094000000000005</v>
      </c>
    </row>
    <row r="51" spans="1:5" ht="15">
      <c r="A51" s="39">
        <v>4.7</v>
      </c>
      <c r="B51" s="39" t="s">
        <v>34</v>
      </c>
      <c r="C51" s="34">
        <v>0.083</v>
      </c>
      <c r="D51" s="8">
        <v>891.5</v>
      </c>
      <c r="E51" s="13">
        <f t="shared" si="0"/>
        <v>73.9945</v>
      </c>
    </row>
    <row r="52" spans="1:5" ht="15">
      <c r="A52" s="39">
        <v>4.8</v>
      </c>
      <c r="B52" s="39" t="s">
        <v>52</v>
      </c>
      <c r="C52" s="34">
        <v>0.1634</v>
      </c>
      <c r="D52" s="8">
        <v>891.5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891.5</v>
      </c>
      <c r="E53" s="52">
        <f t="shared" si="0"/>
        <v>891.1027476</v>
      </c>
    </row>
    <row r="54" spans="1:5" ht="23.25">
      <c r="A54" s="39">
        <v>5.1</v>
      </c>
      <c r="B54" s="45" t="s">
        <v>53</v>
      </c>
      <c r="C54" s="34">
        <v>0.4572</v>
      </c>
      <c r="D54" s="8">
        <v>891.5</v>
      </c>
      <c r="E54" s="13">
        <f t="shared" si="0"/>
        <v>407.5938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891.5</v>
      </c>
      <c r="E55" s="13">
        <f t="shared" si="0"/>
        <v>82.3339476</v>
      </c>
    </row>
    <row r="56" spans="1:5" ht="15">
      <c r="A56" s="39">
        <v>5.3</v>
      </c>
      <c r="B56" s="39" t="s">
        <v>36</v>
      </c>
      <c r="C56" s="34">
        <v>0.18</v>
      </c>
      <c r="D56" s="8">
        <v>891.5</v>
      </c>
      <c r="E56" s="13">
        <f t="shared" si="0"/>
        <v>160.47</v>
      </c>
    </row>
    <row r="57" spans="1:5" ht="15">
      <c r="A57" s="39">
        <v>5.4</v>
      </c>
      <c r="B57" s="39" t="s">
        <v>37</v>
      </c>
      <c r="C57" s="34">
        <v>0.261</v>
      </c>
      <c r="D57" s="8">
        <v>891.5</v>
      </c>
      <c r="E57" s="13">
        <f t="shared" si="0"/>
        <v>232.6815</v>
      </c>
    </row>
    <row r="58" spans="1:5" ht="15">
      <c r="A58" s="39">
        <v>5.5</v>
      </c>
      <c r="B58" s="39" t="s">
        <v>46</v>
      </c>
      <c r="C58" s="34">
        <v>0.009</v>
      </c>
      <c r="D58" s="8">
        <v>891.5</v>
      </c>
      <c r="E58" s="13">
        <f t="shared" si="0"/>
        <v>8.023499999999999</v>
      </c>
    </row>
    <row r="59" spans="1:5" ht="15">
      <c r="A59" s="40">
        <v>6</v>
      </c>
      <c r="B59" s="43" t="s">
        <v>54</v>
      </c>
      <c r="C59" s="33">
        <v>2.24</v>
      </c>
      <c r="D59" s="8">
        <v>891.5</v>
      </c>
      <c r="E59" s="52">
        <f t="shared" si="0"/>
        <v>1996.9600000000003</v>
      </c>
    </row>
    <row r="60" spans="1:5" ht="15">
      <c r="A60" s="40">
        <v>7</v>
      </c>
      <c r="B60" s="44" t="s">
        <v>38</v>
      </c>
      <c r="C60" s="33">
        <v>0.009</v>
      </c>
      <c r="D60" s="8">
        <v>891.5</v>
      </c>
      <c r="E60" s="52">
        <f t="shared" si="0"/>
        <v>8.023499999999999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v>891.5</v>
      </c>
      <c r="E61" s="52">
        <f t="shared" si="0"/>
        <v>8781.622685</v>
      </c>
    </row>
    <row r="62" spans="1:5" ht="15">
      <c r="A62" s="47">
        <v>9</v>
      </c>
      <c r="B62" s="39" t="s">
        <v>40</v>
      </c>
      <c r="C62" s="34">
        <v>0.1997</v>
      </c>
      <c r="D62" s="8">
        <v>891.5</v>
      </c>
      <c r="E62" s="13">
        <f t="shared" si="0"/>
        <v>178.03255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v>891.5</v>
      </c>
      <c r="E63" s="13">
        <f t="shared" si="0"/>
        <v>26.704882499999997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v>891.5</v>
      </c>
      <c r="E64" s="52">
        <f t="shared" si="0"/>
        <v>8986.3601175</v>
      </c>
    </row>
    <row r="65" spans="1:5" ht="15">
      <c r="A65" s="39"/>
      <c r="B65" s="45" t="s">
        <v>56</v>
      </c>
      <c r="C65" s="38">
        <v>10.08</v>
      </c>
      <c r="D65" s="50">
        <v>891.5</v>
      </c>
      <c r="E65" s="13">
        <f t="shared" si="0"/>
        <v>8986.32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5.7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131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891.5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10047.205</v>
      </c>
    </row>
    <row r="78" spans="1:5" ht="44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891.5</v>
      </c>
      <c r="E79" s="52">
        <f>C79*D79</f>
        <v>2069.7807511</v>
      </c>
    </row>
    <row r="80" spans="1:5" ht="15">
      <c r="A80" s="60"/>
      <c r="B80" s="61" t="s">
        <v>4</v>
      </c>
      <c r="C80" s="62"/>
      <c r="D80" s="8">
        <v>891.5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v>891.5</v>
      </c>
      <c r="E81" s="13">
        <f aca="true" t="shared" si="1" ref="E81:E125">C81*D81</f>
        <v>1490.32055</v>
      </c>
    </row>
    <row r="82" spans="1:5" ht="15">
      <c r="A82" s="2"/>
      <c r="B82" s="4" t="s">
        <v>5</v>
      </c>
      <c r="C82" s="6">
        <v>1.6717</v>
      </c>
      <c r="D82" s="8">
        <v>891.5</v>
      </c>
      <c r="E82" s="13">
        <f t="shared" si="1"/>
        <v>1490.32055</v>
      </c>
    </row>
    <row r="83" spans="1:5" ht="15">
      <c r="A83" s="2"/>
      <c r="B83" s="4" t="s">
        <v>6</v>
      </c>
      <c r="C83" s="6"/>
      <c r="D83" s="8">
        <v>891.5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v>891.5</v>
      </c>
      <c r="E84" s="13">
        <f t="shared" si="1"/>
        <v>301.04475110000004</v>
      </c>
    </row>
    <row r="85" spans="1:5" ht="23.25">
      <c r="A85" s="2">
        <v>1.3</v>
      </c>
      <c r="B85" s="4" t="s">
        <v>147</v>
      </c>
      <c r="C85" s="6">
        <v>0.0143</v>
      </c>
      <c r="D85" s="8">
        <v>891.5</v>
      </c>
      <c r="E85" s="13">
        <f t="shared" si="1"/>
        <v>12.74845</v>
      </c>
    </row>
    <row r="86" spans="1:5" ht="15">
      <c r="A86" s="2">
        <v>1.4</v>
      </c>
      <c r="B86" s="45" t="s">
        <v>9</v>
      </c>
      <c r="C86" s="34"/>
      <c r="D86" s="8">
        <v>891.5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v>891.5</v>
      </c>
      <c r="E87" s="13">
        <f t="shared" si="1"/>
        <v>72.74640000000001</v>
      </c>
    </row>
    <row r="88" spans="1:5" ht="15">
      <c r="A88" s="2">
        <v>1.6</v>
      </c>
      <c r="B88" s="45" t="s">
        <v>148</v>
      </c>
      <c r="C88" s="34">
        <v>0.1164</v>
      </c>
      <c r="D88" s="8">
        <v>891.5</v>
      </c>
      <c r="E88" s="13">
        <f t="shared" si="1"/>
        <v>103.7706</v>
      </c>
    </row>
    <row r="89" spans="1:5" ht="15">
      <c r="A89" s="2">
        <v>1.7</v>
      </c>
      <c r="B89" s="45" t="s">
        <v>149</v>
      </c>
      <c r="C89" s="63">
        <v>0.1</v>
      </c>
      <c r="D89" s="8">
        <v>891.5</v>
      </c>
      <c r="E89" s="13">
        <f t="shared" si="1"/>
        <v>89.15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v>891.5</v>
      </c>
      <c r="E90" s="52">
        <f t="shared" si="1"/>
        <v>1940.0823</v>
      </c>
    </row>
    <row r="91" spans="1:5" ht="15">
      <c r="A91" s="39">
        <v>2.1</v>
      </c>
      <c r="B91" s="45" t="s">
        <v>13</v>
      </c>
      <c r="C91" s="34">
        <v>0.6191</v>
      </c>
      <c r="D91" s="8">
        <v>891.5</v>
      </c>
      <c r="E91" s="13">
        <f t="shared" si="1"/>
        <v>551.92765</v>
      </c>
    </row>
    <row r="92" spans="1:5" ht="15">
      <c r="A92" s="39">
        <v>2.2</v>
      </c>
      <c r="B92" s="45" t="s">
        <v>14</v>
      </c>
      <c r="C92" s="34">
        <v>0.2333</v>
      </c>
      <c r="D92" s="8">
        <v>891.5</v>
      </c>
      <c r="E92" s="13">
        <f t="shared" si="1"/>
        <v>207.98695</v>
      </c>
    </row>
    <row r="93" spans="1:5" ht="15">
      <c r="A93" s="39">
        <v>2.3</v>
      </c>
      <c r="B93" s="45" t="s">
        <v>15</v>
      </c>
      <c r="C93" s="34">
        <v>0.6167</v>
      </c>
      <c r="D93" s="8">
        <v>891.5</v>
      </c>
      <c r="E93" s="13">
        <f t="shared" si="1"/>
        <v>549.78805</v>
      </c>
    </row>
    <row r="94" spans="1:5" ht="23.25">
      <c r="A94" s="39">
        <v>2.4</v>
      </c>
      <c r="B94" s="45" t="s">
        <v>47</v>
      </c>
      <c r="C94" s="34">
        <v>0.0334</v>
      </c>
      <c r="D94" s="8">
        <v>891.5</v>
      </c>
      <c r="E94" s="13">
        <f t="shared" si="1"/>
        <v>29.7761</v>
      </c>
    </row>
    <row r="95" spans="1:5" ht="15">
      <c r="A95" s="39">
        <v>2.5</v>
      </c>
      <c r="B95" s="45" t="s">
        <v>16</v>
      </c>
      <c r="C95" s="34">
        <v>0.2607</v>
      </c>
      <c r="D95" s="8">
        <v>891.5</v>
      </c>
      <c r="E95" s="13">
        <f t="shared" si="1"/>
        <v>232.41404999999997</v>
      </c>
    </row>
    <row r="96" spans="1:5" ht="15">
      <c r="A96" s="39">
        <v>2.6</v>
      </c>
      <c r="B96" s="45" t="s">
        <v>48</v>
      </c>
      <c r="C96" s="34">
        <v>0.0834</v>
      </c>
      <c r="D96" s="8">
        <v>891.5</v>
      </c>
      <c r="E96" s="13">
        <f t="shared" si="1"/>
        <v>74.3511</v>
      </c>
    </row>
    <row r="97" spans="1:5" ht="23.25">
      <c r="A97" s="39">
        <v>2.7</v>
      </c>
      <c r="B97" s="45" t="s">
        <v>17</v>
      </c>
      <c r="C97" s="34">
        <v>0.0092</v>
      </c>
      <c r="D97" s="8">
        <v>891.5</v>
      </c>
      <c r="E97" s="13">
        <f t="shared" si="1"/>
        <v>8.2018</v>
      </c>
    </row>
    <row r="98" spans="1:5" ht="15">
      <c r="A98" s="39">
        <v>2.8</v>
      </c>
      <c r="B98" s="45" t="s">
        <v>150</v>
      </c>
      <c r="C98" s="34">
        <v>0.1347</v>
      </c>
      <c r="D98" s="8">
        <v>891.5</v>
      </c>
      <c r="E98" s="13">
        <f t="shared" si="1"/>
        <v>120.08504999999998</v>
      </c>
    </row>
    <row r="99" spans="1:5" ht="15">
      <c r="A99" s="39">
        <v>2.9</v>
      </c>
      <c r="B99" s="45" t="s">
        <v>18</v>
      </c>
      <c r="C99" s="34">
        <v>0.0483</v>
      </c>
      <c r="D99" s="8">
        <v>891.5</v>
      </c>
      <c r="E99" s="13">
        <f t="shared" si="1"/>
        <v>43.059450000000005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v>891.5</v>
      </c>
      <c r="E100" s="13">
        <f t="shared" si="1"/>
        <v>12.8376</v>
      </c>
    </row>
    <row r="101" spans="1:5" ht="15">
      <c r="A101" s="39">
        <v>2.11</v>
      </c>
      <c r="B101" s="45" t="s">
        <v>20</v>
      </c>
      <c r="C101" s="34">
        <v>0.0542</v>
      </c>
      <c r="D101" s="8">
        <v>891.5</v>
      </c>
      <c r="E101" s="13">
        <f t="shared" si="1"/>
        <v>48.3193</v>
      </c>
    </row>
    <row r="102" spans="1:5" ht="15">
      <c r="A102" s="39">
        <v>2.12</v>
      </c>
      <c r="B102" s="45" t="s">
        <v>21</v>
      </c>
      <c r="C102" s="34">
        <v>0.049</v>
      </c>
      <c r="D102" s="8">
        <v>891.5</v>
      </c>
      <c r="E102" s="13">
        <f t="shared" si="1"/>
        <v>43.6835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v>891.5</v>
      </c>
      <c r="E103" s="13">
        <f t="shared" si="1"/>
        <v>17.6517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v>891.5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v>891.5</v>
      </c>
      <c r="E105" s="13"/>
    </row>
    <row r="106" spans="1:5" ht="15">
      <c r="A106" s="39">
        <v>3.2</v>
      </c>
      <c r="B106" s="45" t="s">
        <v>25</v>
      </c>
      <c r="C106" s="34"/>
      <c r="D106" s="8">
        <v>891.5</v>
      </c>
      <c r="E106" s="13"/>
    </row>
    <row r="107" spans="1:5" ht="15">
      <c r="A107" s="39">
        <v>3.3</v>
      </c>
      <c r="B107" s="45" t="s">
        <v>28</v>
      </c>
      <c r="C107" s="34"/>
      <c r="D107" s="8">
        <v>891.5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v>891.5</v>
      </c>
      <c r="E108" s="52">
        <f t="shared" si="1"/>
        <v>2519.6282812299996</v>
      </c>
    </row>
    <row r="109" spans="1:5" ht="23.25">
      <c r="A109" s="39">
        <v>4.1</v>
      </c>
      <c r="B109" s="45" t="s">
        <v>51</v>
      </c>
      <c r="C109" s="34">
        <v>1.8294</v>
      </c>
      <c r="D109" s="8">
        <v>891.5</v>
      </c>
      <c r="E109" s="13">
        <f t="shared" si="1"/>
        <v>1630.9100999999998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v>891.5</v>
      </c>
      <c r="E110" s="13">
        <f t="shared" si="1"/>
        <v>329.4438402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v>891.5</v>
      </c>
      <c r="E111" s="13">
        <f t="shared" si="1"/>
        <v>294.05309102999996</v>
      </c>
    </row>
    <row r="112" spans="1:5" ht="15">
      <c r="A112" s="39">
        <v>4.4</v>
      </c>
      <c r="B112" s="45" t="s">
        <v>152</v>
      </c>
      <c r="C112" s="34">
        <v>0.0157</v>
      </c>
      <c r="D112" s="8">
        <v>891.5</v>
      </c>
      <c r="E112" s="13">
        <f t="shared" si="1"/>
        <v>13.99655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v>891.5</v>
      </c>
      <c r="E113" s="13">
        <f t="shared" si="1"/>
        <v>3.2094000000000005</v>
      </c>
    </row>
    <row r="114" spans="1:5" ht="15">
      <c r="A114" s="39">
        <v>4.6</v>
      </c>
      <c r="B114" s="45" t="s">
        <v>34</v>
      </c>
      <c r="C114" s="34">
        <v>0.083</v>
      </c>
      <c r="D114" s="8">
        <v>891.5</v>
      </c>
      <c r="E114" s="13">
        <f t="shared" si="1"/>
        <v>73.9945</v>
      </c>
    </row>
    <row r="115" spans="1:5" ht="15">
      <c r="A115" s="39">
        <v>4.7</v>
      </c>
      <c r="B115" s="45" t="s">
        <v>52</v>
      </c>
      <c r="C115" s="34">
        <v>0.1952</v>
      </c>
      <c r="D115" s="8">
        <v>891.5</v>
      </c>
      <c r="E115" s="13">
        <f t="shared" si="1"/>
        <v>174.0208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v>891.5</v>
      </c>
      <c r="E116" s="52">
        <f t="shared" si="1"/>
        <v>1002.4493146</v>
      </c>
    </row>
    <row r="117" spans="1:5" ht="23.25">
      <c r="A117" s="39">
        <v>5.1</v>
      </c>
      <c r="B117" s="45" t="s">
        <v>53</v>
      </c>
      <c r="C117" s="34">
        <v>0.5562</v>
      </c>
      <c r="D117" s="8">
        <v>891.5</v>
      </c>
      <c r="E117" s="13">
        <f t="shared" si="1"/>
        <v>495.8523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v>891.5</v>
      </c>
      <c r="E118" s="13">
        <f t="shared" si="1"/>
        <v>100.16216460000001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v>891.5</v>
      </c>
      <c r="E119" s="13">
        <f t="shared" si="1"/>
        <v>161.80724999999998</v>
      </c>
    </row>
    <row r="120" spans="1:5" ht="15">
      <c r="A120" s="39">
        <v>5.4</v>
      </c>
      <c r="B120" s="45" t="s">
        <v>37</v>
      </c>
      <c r="C120" s="34">
        <v>0.2744</v>
      </c>
      <c r="D120" s="8">
        <v>891.5</v>
      </c>
      <c r="E120" s="13">
        <f t="shared" si="1"/>
        <v>244.62759999999997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v>891.5</v>
      </c>
      <c r="E121" s="52">
        <f t="shared" si="1"/>
        <v>1858.732925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v>891.5</v>
      </c>
      <c r="E122" s="52">
        <f t="shared" si="1"/>
        <v>989.6496924999999</v>
      </c>
    </row>
    <row r="123" spans="1:5" ht="15">
      <c r="A123" s="40">
        <v>7</v>
      </c>
      <c r="B123" s="43" t="s">
        <v>38</v>
      </c>
      <c r="C123" s="33">
        <v>0.009</v>
      </c>
      <c r="D123" s="8">
        <v>891.5</v>
      </c>
      <c r="E123" s="52">
        <f t="shared" si="1"/>
        <v>8.023499999999999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v>891.5</v>
      </c>
      <c r="E124" s="52">
        <f t="shared" si="1"/>
        <v>9398.697071929999</v>
      </c>
    </row>
    <row r="125" spans="1:5" ht="15">
      <c r="A125" s="47">
        <v>9</v>
      </c>
      <c r="B125" s="45" t="s">
        <v>40</v>
      </c>
      <c r="C125" s="34">
        <v>0.6326</v>
      </c>
      <c r="D125" s="8">
        <v>891.5</v>
      </c>
      <c r="E125" s="13">
        <f t="shared" si="1"/>
        <v>563.9629</v>
      </c>
    </row>
    <row r="126" spans="1:5" ht="15">
      <c r="A126" s="47">
        <v>10</v>
      </c>
      <c r="B126" s="45" t="s">
        <v>55</v>
      </c>
      <c r="C126" s="34">
        <v>0.0948</v>
      </c>
      <c r="D126" s="8">
        <v>891.5</v>
      </c>
      <c r="E126" s="13">
        <v>84.55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v>891.5</v>
      </c>
      <c r="E127" s="52">
        <f>E124+E125+E126</f>
        <v>10047.209971929999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8515625" style="0" customWidth="1"/>
    <col min="3" max="3" width="11.57421875" style="0" hidden="1" customWidth="1"/>
    <col min="4" max="4" width="14.57421875" style="0" hidden="1" customWidth="1"/>
    <col min="5" max="5" width="27.8515625" style="0" customWidth="1"/>
  </cols>
  <sheetData>
    <row r="1" spans="1:5" ht="37.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129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773.9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7800.912</v>
      </c>
    </row>
    <row r="10" spans="1:5" ht="41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773.9</v>
      </c>
      <c r="E11" s="52">
        <f aca="true" t="shared" si="0" ref="E11:E65">C11*D11</f>
        <v>1675.9429811200002</v>
      </c>
    </row>
    <row r="12" spans="1:5" ht="15">
      <c r="A12" s="2"/>
      <c r="B12" s="2" t="s">
        <v>4</v>
      </c>
      <c r="C12" s="49"/>
      <c r="D12" s="8">
        <v>773.9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v>773.9</v>
      </c>
      <c r="E13" s="13">
        <f t="shared" si="0"/>
        <v>1199.85456</v>
      </c>
    </row>
    <row r="14" spans="1:5" ht="15">
      <c r="A14" s="2"/>
      <c r="B14" s="2" t="s">
        <v>5</v>
      </c>
      <c r="C14" s="6">
        <v>1.5504</v>
      </c>
      <c r="D14" s="8">
        <v>773.9</v>
      </c>
      <c r="E14" s="13">
        <f t="shared" si="0"/>
        <v>1199.85456</v>
      </c>
    </row>
    <row r="15" spans="1:5" ht="15">
      <c r="A15" s="2"/>
      <c r="B15" s="2" t="s">
        <v>6</v>
      </c>
      <c r="C15" s="6"/>
      <c r="D15" s="8">
        <v>773.9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v>773.9</v>
      </c>
      <c r="E16" s="13">
        <f t="shared" si="0"/>
        <v>242.37062112</v>
      </c>
    </row>
    <row r="17" spans="1:5" ht="15">
      <c r="A17" s="2">
        <v>1.3</v>
      </c>
      <c r="B17" s="2" t="s">
        <v>7</v>
      </c>
      <c r="C17" s="7">
        <v>0.0144</v>
      </c>
      <c r="D17" s="8">
        <v>773.9</v>
      </c>
      <c r="E17" s="13">
        <f t="shared" si="0"/>
        <v>11.14416</v>
      </c>
    </row>
    <row r="18" spans="1:5" ht="15">
      <c r="A18" s="2">
        <v>1.4</v>
      </c>
      <c r="B18" s="2" t="s">
        <v>8</v>
      </c>
      <c r="C18" s="7">
        <v>0.1122</v>
      </c>
      <c r="D18" s="8">
        <v>773.9</v>
      </c>
      <c r="E18" s="13">
        <f t="shared" si="0"/>
        <v>86.83157999999999</v>
      </c>
    </row>
    <row r="19" spans="1:5" ht="15">
      <c r="A19" s="2">
        <v>1.5</v>
      </c>
      <c r="B19" s="39" t="s">
        <v>9</v>
      </c>
      <c r="C19" s="34"/>
      <c r="D19" s="8">
        <v>773.9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v>773.9</v>
      </c>
      <c r="E20" s="13">
        <f t="shared" si="0"/>
        <v>58.0425</v>
      </c>
    </row>
    <row r="21" spans="1:5" ht="15">
      <c r="A21" s="2">
        <v>1.7</v>
      </c>
      <c r="B21" s="39" t="s">
        <v>11</v>
      </c>
      <c r="C21" s="35">
        <v>0.1004</v>
      </c>
      <c r="D21" s="8">
        <v>773.9</v>
      </c>
      <c r="E21" s="13">
        <f t="shared" si="0"/>
        <v>77.69956</v>
      </c>
    </row>
    <row r="22" spans="1:5" ht="15">
      <c r="A22" s="2">
        <v>1.8</v>
      </c>
      <c r="B22" s="39" t="s">
        <v>46</v>
      </c>
      <c r="C22" s="34"/>
      <c r="D22" s="8">
        <v>773.9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v>773.9</v>
      </c>
      <c r="E23" s="52">
        <f t="shared" si="0"/>
        <v>1429.0063499999999</v>
      </c>
    </row>
    <row r="24" spans="1:5" ht="15">
      <c r="A24" s="39">
        <v>2.1</v>
      </c>
      <c r="B24" s="39" t="s">
        <v>13</v>
      </c>
      <c r="C24" s="34">
        <v>0.601</v>
      </c>
      <c r="D24" s="8">
        <v>773.9</v>
      </c>
      <c r="E24" s="13">
        <f t="shared" si="0"/>
        <v>465.11389999999994</v>
      </c>
    </row>
    <row r="25" spans="1:5" ht="15">
      <c r="A25" s="39">
        <v>2.2</v>
      </c>
      <c r="B25" s="39" t="s">
        <v>14</v>
      </c>
      <c r="C25" s="34">
        <v>0.2161</v>
      </c>
      <c r="D25" s="8">
        <v>773.9</v>
      </c>
      <c r="E25" s="13">
        <f t="shared" si="0"/>
        <v>167.23978999999997</v>
      </c>
    </row>
    <row r="26" spans="1:5" ht="15">
      <c r="A26" s="39">
        <v>2.3</v>
      </c>
      <c r="B26" s="45" t="s">
        <v>15</v>
      </c>
      <c r="C26" s="34">
        <v>0.553</v>
      </c>
      <c r="D26" s="8">
        <v>773.9</v>
      </c>
      <c r="E26" s="13">
        <f t="shared" si="0"/>
        <v>427.9667</v>
      </c>
    </row>
    <row r="27" spans="1:5" ht="15">
      <c r="A27" s="39">
        <v>2.4</v>
      </c>
      <c r="B27" s="45" t="s">
        <v>47</v>
      </c>
      <c r="C27" s="34">
        <v>0.0288</v>
      </c>
      <c r="D27" s="8">
        <v>773.9</v>
      </c>
      <c r="E27" s="13">
        <f t="shared" si="0"/>
        <v>22.28832</v>
      </c>
    </row>
    <row r="28" spans="1:5" ht="15">
      <c r="A28" s="39">
        <v>2.5</v>
      </c>
      <c r="B28" s="39" t="s">
        <v>16</v>
      </c>
      <c r="C28" s="34">
        <v>0.2332</v>
      </c>
      <c r="D28" s="8">
        <v>773.9</v>
      </c>
      <c r="E28" s="13">
        <f t="shared" si="0"/>
        <v>180.47348</v>
      </c>
    </row>
    <row r="29" spans="1:5" ht="15">
      <c r="A29" s="39">
        <v>2.6</v>
      </c>
      <c r="B29" s="39" t="s">
        <v>48</v>
      </c>
      <c r="C29" s="34">
        <v>0.0469</v>
      </c>
      <c r="D29" s="8">
        <v>773.9</v>
      </c>
      <c r="E29" s="13">
        <f t="shared" si="0"/>
        <v>36.29591</v>
      </c>
    </row>
    <row r="30" spans="1:5" ht="23.25">
      <c r="A30" s="39">
        <v>2.7</v>
      </c>
      <c r="B30" s="45" t="s">
        <v>17</v>
      </c>
      <c r="C30" s="34">
        <v>0.0092</v>
      </c>
      <c r="D30" s="8">
        <v>773.9</v>
      </c>
      <c r="E30" s="13">
        <f t="shared" si="0"/>
        <v>7.119879999999999</v>
      </c>
    </row>
    <row r="31" spans="1:5" ht="15">
      <c r="A31" s="39">
        <v>2.8</v>
      </c>
      <c r="B31" s="39" t="s">
        <v>49</v>
      </c>
      <c r="C31" s="34">
        <v>0.0282</v>
      </c>
      <c r="D31" s="8">
        <v>773.9</v>
      </c>
      <c r="E31" s="13">
        <f t="shared" si="0"/>
        <v>21.82398</v>
      </c>
    </row>
    <row r="32" spans="1:5" ht="15">
      <c r="A32" s="39">
        <v>2.9</v>
      </c>
      <c r="B32" s="39" t="s">
        <v>18</v>
      </c>
      <c r="C32" s="34">
        <v>0.0484</v>
      </c>
      <c r="D32" s="8">
        <v>773.9</v>
      </c>
      <c r="E32" s="13">
        <f t="shared" si="0"/>
        <v>37.456759999999996</v>
      </c>
    </row>
    <row r="33" spans="1:5" ht="15">
      <c r="A33" s="46" t="s">
        <v>50</v>
      </c>
      <c r="B33" s="39" t="s">
        <v>19</v>
      </c>
      <c r="C33" s="34">
        <v>0.0145</v>
      </c>
      <c r="D33" s="8">
        <v>773.9</v>
      </c>
      <c r="E33" s="13">
        <f t="shared" si="0"/>
        <v>11.22155</v>
      </c>
    </row>
    <row r="34" spans="1:5" ht="15">
      <c r="A34" s="39">
        <v>2.11</v>
      </c>
      <c r="B34" s="45" t="s">
        <v>20</v>
      </c>
      <c r="C34" s="34">
        <v>0.0263</v>
      </c>
      <c r="D34" s="8">
        <v>773.9</v>
      </c>
      <c r="E34" s="13">
        <f t="shared" si="0"/>
        <v>20.35357</v>
      </c>
    </row>
    <row r="35" spans="1:5" ht="15">
      <c r="A35" s="39">
        <v>2.12</v>
      </c>
      <c r="B35" s="39" t="s">
        <v>21</v>
      </c>
      <c r="C35" s="34">
        <v>0.021</v>
      </c>
      <c r="D35" s="8">
        <v>773.9</v>
      </c>
      <c r="E35" s="13">
        <f t="shared" si="0"/>
        <v>16.2519</v>
      </c>
    </row>
    <row r="36" spans="1:5" ht="23.25">
      <c r="A36" s="39">
        <v>2.13</v>
      </c>
      <c r="B36" s="45" t="s">
        <v>22</v>
      </c>
      <c r="C36" s="34">
        <v>0.0199</v>
      </c>
      <c r="D36" s="8">
        <v>773.9</v>
      </c>
      <c r="E36" s="13">
        <f t="shared" si="0"/>
        <v>15.40061</v>
      </c>
    </row>
    <row r="37" spans="1:5" ht="15">
      <c r="A37" s="39">
        <v>2.14</v>
      </c>
      <c r="B37" s="45" t="s">
        <v>46</v>
      </c>
      <c r="C37" s="34"/>
      <c r="D37" s="8">
        <v>773.9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773.9</v>
      </c>
      <c r="E38" s="52"/>
    </row>
    <row r="39" spans="1:5" ht="15" hidden="1">
      <c r="A39" s="39">
        <v>3.1</v>
      </c>
      <c r="B39" s="39" t="s">
        <v>24</v>
      </c>
      <c r="C39" s="34"/>
      <c r="D39" s="8">
        <v>773.9</v>
      </c>
      <c r="E39" s="13"/>
    </row>
    <row r="40" spans="1:5" ht="15" hidden="1">
      <c r="A40" s="39">
        <v>3.2</v>
      </c>
      <c r="B40" s="39" t="s">
        <v>25</v>
      </c>
      <c r="C40" s="34"/>
      <c r="D40" s="8">
        <v>773.9</v>
      </c>
      <c r="E40" s="13"/>
    </row>
    <row r="41" spans="1:5" ht="15" hidden="1">
      <c r="A41" s="39">
        <v>3.3</v>
      </c>
      <c r="B41" s="39" t="s">
        <v>26</v>
      </c>
      <c r="C41" s="34"/>
      <c r="D41" s="8">
        <v>773.9</v>
      </c>
      <c r="E41" s="13"/>
    </row>
    <row r="42" spans="1:5" ht="15" hidden="1">
      <c r="A42" s="39">
        <v>3.4</v>
      </c>
      <c r="B42" s="39" t="s">
        <v>27</v>
      </c>
      <c r="C42" s="34"/>
      <c r="D42" s="8">
        <v>773.9</v>
      </c>
      <c r="E42" s="13"/>
    </row>
    <row r="43" spans="1:5" ht="15" hidden="1">
      <c r="A43" s="39">
        <v>3.5</v>
      </c>
      <c r="B43" s="39" t="s">
        <v>28</v>
      </c>
      <c r="C43" s="34"/>
      <c r="D43" s="8">
        <v>773.9</v>
      </c>
      <c r="E43" s="13"/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v>773.9</v>
      </c>
      <c r="E44" s="52">
        <f t="shared" si="0"/>
        <v>2004.2112397200003</v>
      </c>
    </row>
    <row r="45" spans="1:5" ht="23.25">
      <c r="A45" s="39">
        <v>4.1</v>
      </c>
      <c r="B45" s="45" t="s">
        <v>51</v>
      </c>
      <c r="C45" s="34">
        <v>1.6874</v>
      </c>
      <c r="D45" s="8">
        <v>773.9</v>
      </c>
      <c r="E45" s="13">
        <f t="shared" si="0"/>
        <v>1305.87886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773.9</v>
      </c>
      <c r="E46" s="13">
        <f t="shared" si="0"/>
        <v>263.78752972</v>
      </c>
    </row>
    <row r="47" spans="1:5" ht="15">
      <c r="A47" s="39">
        <v>4.3</v>
      </c>
      <c r="B47" s="39" t="s">
        <v>30</v>
      </c>
      <c r="C47" s="34">
        <v>0.2713</v>
      </c>
      <c r="D47" s="8">
        <v>773.9</v>
      </c>
      <c r="E47" s="13">
        <f t="shared" si="0"/>
        <v>209.95906999999997</v>
      </c>
    </row>
    <row r="48" spans="1:5" ht="15">
      <c r="A48" s="39">
        <v>4.4</v>
      </c>
      <c r="B48" s="39" t="s">
        <v>31</v>
      </c>
      <c r="C48" s="34">
        <v>0.0212</v>
      </c>
      <c r="D48" s="8">
        <v>773.9</v>
      </c>
      <c r="E48" s="13">
        <f t="shared" si="0"/>
        <v>16.406679999999998</v>
      </c>
    </row>
    <row r="49" spans="1:5" ht="15">
      <c r="A49" s="39">
        <v>4.5</v>
      </c>
      <c r="B49" s="39" t="s">
        <v>32</v>
      </c>
      <c r="C49" s="34">
        <v>0.019</v>
      </c>
      <c r="D49" s="8">
        <v>773.9</v>
      </c>
      <c r="E49" s="13">
        <f t="shared" si="0"/>
        <v>14.704099999999999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773.9</v>
      </c>
      <c r="E50" s="13">
        <f t="shared" si="0"/>
        <v>2.7860400000000003</v>
      </c>
    </row>
    <row r="51" spans="1:5" ht="15">
      <c r="A51" s="39">
        <v>4.7</v>
      </c>
      <c r="B51" s="39" t="s">
        <v>34</v>
      </c>
      <c r="C51" s="34">
        <v>0.083</v>
      </c>
      <c r="D51" s="8">
        <v>773.9</v>
      </c>
      <c r="E51" s="13">
        <f t="shared" si="0"/>
        <v>64.2337</v>
      </c>
    </row>
    <row r="52" spans="1:5" ht="15">
      <c r="A52" s="39">
        <v>4.8</v>
      </c>
      <c r="B52" s="39" t="s">
        <v>52</v>
      </c>
      <c r="C52" s="34">
        <v>0.1634</v>
      </c>
      <c r="D52" s="8">
        <v>773.9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773.9</v>
      </c>
      <c r="E53" s="52">
        <f t="shared" si="0"/>
        <v>773.55515016</v>
      </c>
    </row>
    <row r="54" spans="1:5" ht="23.25">
      <c r="A54" s="39">
        <v>5.1</v>
      </c>
      <c r="B54" s="45" t="s">
        <v>53</v>
      </c>
      <c r="C54" s="34">
        <v>0.4572</v>
      </c>
      <c r="D54" s="8">
        <v>773.9</v>
      </c>
      <c r="E54" s="13">
        <f t="shared" si="0"/>
        <v>353.82707999999997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773.9</v>
      </c>
      <c r="E55" s="13">
        <f t="shared" si="0"/>
        <v>71.47307016</v>
      </c>
    </row>
    <row r="56" spans="1:5" ht="15">
      <c r="A56" s="39">
        <v>5.3</v>
      </c>
      <c r="B56" s="39" t="s">
        <v>36</v>
      </c>
      <c r="C56" s="34">
        <v>0.18</v>
      </c>
      <c r="D56" s="8">
        <v>773.9</v>
      </c>
      <c r="E56" s="13">
        <f t="shared" si="0"/>
        <v>139.302</v>
      </c>
    </row>
    <row r="57" spans="1:5" ht="15">
      <c r="A57" s="39">
        <v>5.4</v>
      </c>
      <c r="B57" s="39" t="s">
        <v>37</v>
      </c>
      <c r="C57" s="34">
        <v>0.261</v>
      </c>
      <c r="D57" s="8">
        <v>773.9</v>
      </c>
      <c r="E57" s="13">
        <f t="shared" si="0"/>
        <v>201.9879</v>
      </c>
    </row>
    <row r="58" spans="1:5" ht="15">
      <c r="A58" s="39">
        <v>5.5</v>
      </c>
      <c r="B58" s="39" t="s">
        <v>46</v>
      </c>
      <c r="C58" s="34">
        <v>0.009</v>
      </c>
      <c r="D58" s="8">
        <v>773.9</v>
      </c>
      <c r="E58" s="13">
        <f t="shared" si="0"/>
        <v>6.9651</v>
      </c>
    </row>
    <row r="59" spans="1:5" ht="15">
      <c r="A59" s="40">
        <v>6</v>
      </c>
      <c r="B59" s="43" t="s">
        <v>54</v>
      </c>
      <c r="C59" s="33">
        <v>2.24</v>
      </c>
      <c r="D59" s="8">
        <v>773.9</v>
      </c>
      <c r="E59" s="52">
        <f t="shared" si="0"/>
        <v>1733.536</v>
      </c>
    </row>
    <row r="60" spans="1:5" ht="15">
      <c r="A60" s="40">
        <v>7</v>
      </c>
      <c r="B60" s="44" t="s">
        <v>38</v>
      </c>
      <c r="C60" s="33">
        <v>0.009</v>
      </c>
      <c r="D60" s="8">
        <v>773.9</v>
      </c>
      <c r="E60" s="52">
        <f t="shared" si="0"/>
        <v>6.9651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v>773.9</v>
      </c>
      <c r="E61" s="52">
        <f t="shared" si="0"/>
        <v>7623.216821000001</v>
      </c>
    </row>
    <row r="62" spans="1:5" ht="15">
      <c r="A62" s="47">
        <v>9</v>
      </c>
      <c r="B62" s="39" t="s">
        <v>40</v>
      </c>
      <c r="C62" s="34">
        <v>0.1997</v>
      </c>
      <c r="D62" s="8">
        <v>773.9</v>
      </c>
      <c r="E62" s="13">
        <f t="shared" si="0"/>
        <v>154.54782999999998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v>773.9</v>
      </c>
      <c r="E63" s="13">
        <f t="shared" si="0"/>
        <v>23.182174499999995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v>773.9</v>
      </c>
      <c r="E64" s="52">
        <f t="shared" si="0"/>
        <v>7800.9468255</v>
      </c>
    </row>
    <row r="65" spans="1:5" ht="15">
      <c r="A65" s="39"/>
      <c r="B65" s="45" t="s">
        <v>56</v>
      </c>
      <c r="C65" s="38">
        <v>10.08</v>
      </c>
      <c r="D65" s="50">
        <v>773.9</v>
      </c>
      <c r="E65" s="13">
        <f t="shared" si="0"/>
        <v>7800.912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8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129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773.9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8721.853</v>
      </c>
    </row>
    <row r="78" spans="1:5" ht="42.7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42.75" customHeight="1">
      <c r="A79" s="42">
        <v>1</v>
      </c>
      <c r="B79" s="43" t="s">
        <v>44</v>
      </c>
      <c r="C79" s="33">
        <f>SUM(C82:C89)</f>
        <v>2.3216834</v>
      </c>
      <c r="D79" s="8">
        <v>773.9</v>
      </c>
      <c r="E79" s="52">
        <f aca="true" t="shared" si="1" ref="E79:E125">C79*D79</f>
        <v>1796.75078326</v>
      </c>
    </row>
    <row r="80" spans="1:5" ht="15">
      <c r="A80" s="60"/>
      <c r="B80" s="61" t="s">
        <v>4</v>
      </c>
      <c r="C80" s="62"/>
      <c r="D80" s="8">
        <v>773.9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v>773.9</v>
      </c>
      <c r="E81" s="13">
        <f t="shared" si="1"/>
        <v>1293.7286299999998</v>
      </c>
    </row>
    <row r="82" spans="1:5" ht="15">
      <c r="A82" s="2"/>
      <c r="B82" s="4" t="s">
        <v>5</v>
      </c>
      <c r="C82" s="6">
        <v>1.6717</v>
      </c>
      <c r="D82" s="8">
        <v>773.9</v>
      </c>
      <c r="E82" s="13">
        <f t="shared" si="1"/>
        <v>1293.7286299999998</v>
      </c>
    </row>
    <row r="83" spans="1:5" ht="15">
      <c r="A83" s="2"/>
      <c r="B83" s="4" t="s">
        <v>6</v>
      </c>
      <c r="C83" s="6"/>
      <c r="D83" s="8">
        <v>773.9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v>773.9</v>
      </c>
      <c r="E84" s="13">
        <f t="shared" si="1"/>
        <v>261.33318326</v>
      </c>
    </row>
    <row r="85" spans="1:5" ht="23.25">
      <c r="A85" s="2">
        <v>1.3</v>
      </c>
      <c r="B85" s="4" t="s">
        <v>147</v>
      </c>
      <c r="C85" s="6">
        <v>0.0143</v>
      </c>
      <c r="D85" s="8">
        <v>773.9</v>
      </c>
      <c r="E85" s="13">
        <f t="shared" si="1"/>
        <v>11.06677</v>
      </c>
    </row>
    <row r="86" spans="1:5" ht="15">
      <c r="A86" s="2">
        <v>1.4</v>
      </c>
      <c r="B86" s="45" t="s">
        <v>9</v>
      </c>
      <c r="C86" s="34"/>
      <c r="D86" s="8">
        <v>773.9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v>773.9</v>
      </c>
      <c r="E87" s="13">
        <f t="shared" si="1"/>
        <v>63.150240000000004</v>
      </c>
    </row>
    <row r="88" spans="1:5" ht="15">
      <c r="A88" s="2">
        <v>1.6</v>
      </c>
      <c r="B88" s="45" t="s">
        <v>148</v>
      </c>
      <c r="C88" s="34">
        <v>0.1164</v>
      </c>
      <c r="D88" s="8">
        <v>773.9</v>
      </c>
      <c r="E88" s="13">
        <f t="shared" si="1"/>
        <v>90.08196</v>
      </c>
    </row>
    <row r="89" spans="1:5" ht="15">
      <c r="A89" s="2">
        <v>1.7</v>
      </c>
      <c r="B89" s="45" t="s">
        <v>149</v>
      </c>
      <c r="C89" s="63">
        <v>0.1</v>
      </c>
      <c r="D89" s="8">
        <v>773.9</v>
      </c>
      <c r="E89" s="13">
        <f t="shared" si="1"/>
        <v>77.39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v>773.9</v>
      </c>
      <c r="E90" s="52">
        <f t="shared" si="1"/>
        <v>1684.16118</v>
      </c>
    </row>
    <row r="91" spans="1:5" ht="15">
      <c r="A91" s="39">
        <v>2.1</v>
      </c>
      <c r="B91" s="45" t="s">
        <v>13</v>
      </c>
      <c r="C91" s="34">
        <v>0.6191</v>
      </c>
      <c r="D91" s="8">
        <v>773.9</v>
      </c>
      <c r="E91" s="13">
        <f t="shared" si="1"/>
        <v>479.12149</v>
      </c>
    </row>
    <row r="92" spans="1:5" ht="15">
      <c r="A92" s="39">
        <v>2.2</v>
      </c>
      <c r="B92" s="45" t="s">
        <v>14</v>
      </c>
      <c r="C92" s="34">
        <v>0.2333</v>
      </c>
      <c r="D92" s="8">
        <v>773.9</v>
      </c>
      <c r="E92" s="13">
        <f t="shared" si="1"/>
        <v>180.55087</v>
      </c>
    </row>
    <row r="93" spans="1:5" ht="15">
      <c r="A93" s="39">
        <v>2.3</v>
      </c>
      <c r="B93" s="45" t="s">
        <v>15</v>
      </c>
      <c r="C93" s="34">
        <v>0.6167</v>
      </c>
      <c r="D93" s="8">
        <v>773.9</v>
      </c>
      <c r="E93" s="13">
        <f t="shared" si="1"/>
        <v>477.26413</v>
      </c>
    </row>
    <row r="94" spans="1:5" ht="15">
      <c r="A94" s="39">
        <v>2.4</v>
      </c>
      <c r="B94" s="45" t="s">
        <v>47</v>
      </c>
      <c r="C94" s="34">
        <v>0.0334</v>
      </c>
      <c r="D94" s="8">
        <v>773.9</v>
      </c>
      <c r="E94" s="13">
        <f t="shared" si="1"/>
        <v>25.84826</v>
      </c>
    </row>
    <row r="95" spans="1:5" ht="15">
      <c r="A95" s="39">
        <v>2.5</v>
      </c>
      <c r="B95" s="45" t="s">
        <v>16</v>
      </c>
      <c r="C95" s="34">
        <v>0.2607</v>
      </c>
      <c r="D95" s="8">
        <v>773.9</v>
      </c>
      <c r="E95" s="13">
        <f t="shared" si="1"/>
        <v>201.75572999999997</v>
      </c>
    </row>
    <row r="96" spans="1:5" ht="15">
      <c r="A96" s="39">
        <v>2.6</v>
      </c>
      <c r="B96" s="45" t="s">
        <v>48</v>
      </c>
      <c r="C96" s="34">
        <v>0.0834</v>
      </c>
      <c r="D96" s="8">
        <v>773.9</v>
      </c>
      <c r="E96" s="13">
        <f t="shared" si="1"/>
        <v>64.54326</v>
      </c>
    </row>
    <row r="97" spans="1:5" ht="23.25">
      <c r="A97" s="39">
        <v>2.7</v>
      </c>
      <c r="B97" s="45" t="s">
        <v>17</v>
      </c>
      <c r="C97" s="34">
        <v>0.0092</v>
      </c>
      <c r="D97" s="8">
        <v>773.9</v>
      </c>
      <c r="E97" s="13">
        <f t="shared" si="1"/>
        <v>7.119879999999999</v>
      </c>
    </row>
    <row r="98" spans="1:5" ht="15">
      <c r="A98" s="39">
        <v>2.8</v>
      </c>
      <c r="B98" s="45" t="s">
        <v>150</v>
      </c>
      <c r="C98" s="34">
        <v>0.1347</v>
      </c>
      <c r="D98" s="8">
        <v>773.9</v>
      </c>
      <c r="E98" s="13">
        <f t="shared" si="1"/>
        <v>104.24432999999999</v>
      </c>
    </row>
    <row r="99" spans="1:5" ht="15">
      <c r="A99" s="39">
        <v>2.9</v>
      </c>
      <c r="B99" s="45" t="s">
        <v>18</v>
      </c>
      <c r="C99" s="34">
        <v>0.0483</v>
      </c>
      <c r="D99" s="8">
        <v>773.9</v>
      </c>
      <c r="E99" s="13">
        <f t="shared" si="1"/>
        <v>37.37937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v>773.9</v>
      </c>
      <c r="E100" s="13">
        <f t="shared" si="1"/>
        <v>11.14416</v>
      </c>
    </row>
    <row r="101" spans="1:5" ht="15">
      <c r="A101" s="39">
        <v>2.11</v>
      </c>
      <c r="B101" s="45" t="s">
        <v>20</v>
      </c>
      <c r="C101" s="34">
        <v>0.0542</v>
      </c>
      <c r="D101" s="8">
        <v>773.9</v>
      </c>
      <c r="E101" s="13">
        <f t="shared" si="1"/>
        <v>41.94538</v>
      </c>
    </row>
    <row r="102" spans="1:5" ht="15">
      <c r="A102" s="39">
        <v>2.12</v>
      </c>
      <c r="B102" s="45" t="s">
        <v>21</v>
      </c>
      <c r="C102" s="34">
        <v>0.049</v>
      </c>
      <c r="D102" s="8">
        <v>773.9</v>
      </c>
      <c r="E102" s="13">
        <f t="shared" si="1"/>
        <v>37.9211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v>773.9</v>
      </c>
      <c r="E103" s="13">
        <f t="shared" si="1"/>
        <v>15.323220000000001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v>773.9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v>773.9</v>
      </c>
      <c r="E105" s="13"/>
    </row>
    <row r="106" spans="1:5" ht="15">
      <c r="A106" s="39">
        <v>3.2</v>
      </c>
      <c r="B106" s="45" t="s">
        <v>25</v>
      </c>
      <c r="C106" s="34"/>
      <c r="D106" s="8">
        <v>773.9</v>
      </c>
      <c r="E106" s="13"/>
    </row>
    <row r="107" spans="1:5" ht="15">
      <c r="A107" s="39">
        <v>3.3</v>
      </c>
      <c r="B107" s="45" t="s">
        <v>28</v>
      </c>
      <c r="C107" s="34"/>
      <c r="D107" s="8">
        <v>773.9</v>
      </c>
      <c r="E107" s="13"/>
    </row>
    <row r="108" spans="1:5" ht="15">
      <c r="A108" s="40">
        <v>4</v>
      </c>
      <c r="B108" s="43" t="s">
        <v>29</v>
      </c>
      <c r="C108" s="33">
        <f>SUM(C109:C115)</f>
        <v>2.8262796199999998</v>
      </c>
      <c r="D108" s="8">
        <v>773.9</v>
      </c>
      <c r="E108" s="52">
        <f t="shared" si="1"/>
        <v>2187.2577979179996</v>
      </c>
    </row>
    <row r="109" spans="1:5" ht="23.25">
      <c r="A109" s="39">
        <v>4.1</v>
      </c>
      <c r="B109" s="45" t="s">
        <v>51</v>
      </c>
      <c r="C109" s="34">
        <v>1.8294</v>
      </c>
      <c r="D109" s="8">
        <v>773.9</v>
      </c>
      <c r="E109" s="13">
        <f t="shared" si="1"/>
        <v>1415.7726599999999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v>773.9</v>
      </c>
      <c r="E110" s="13">
        <f t="shared" si="1"/>
        <v>285.98607732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v>773.9</v>
      </c>
      <c r="E111" s="13">
        <f t="shared" si="1"/>
        <v>255.26381059799996</v>
      </c>
    </row>
    <row r="112" spans="1:5" ht="15">
      <c r="A112" s="39">
        <v>4.4</v>
      </c>
      <c r="B112" s="45" t="s">
        <v>152</v>
      </c>
      <c r="C112" s="34">
        <v>0.0157</v>
      </c>
      <c r="D112" s="8">
        <v>773.9</v>
      </c>
      <c r="E112" s="13">
        <f t="shared" si="1"/>
        <v>12.150229999999999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v>773.9</v>
      </c>
      <c r="E113" s="13">
        <f t="shared" si="1"/>
        <v>2.7860400000000003</v>
      </c>
    </row>
    <row r="114" spans="1:5" ht="15">
      <c r="A114" s="39">
        <v>4.6</v>
      </c>
      <c r="B114" s="45" t="s">
        <v>34</v>
      </c>
      <c r="C114" s="34">
        <v>0.083</v>
      </c>
      <c r="D114" s="8">
        <v>773.9</v>
      </c>
      <c r="E114" s="13">
        <f t="shared" si="1"/>
        <v>64.2337</v>
      </c>
    </row>
    <row r="115" spans="1:5" ht="15">
      <c r="A115" s="39">
        <v>4.7</v>
      </c>
      <c r="B115" s="45" t="s">
        <v>52</v>
      </c>
      <c r="C115" s="34">
        <v>0.1952</v>
      </c>
      <c r="D115" s="8">
        <v>773.9</v>
      </c>
      <c r="E115" s="13">
        <f t="shared" si="1"/>
        <v>151.06528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v>773.9</v>
      </c>
      <c r="E116" s="52">
        <f t="shared" si="1"/>
        <v>870.21371236</v>
      </c>
    </row>
    <row r="117" spans="1:5" ht="23.25">
      <c r="A117" s="39">
        <v>5.1</v>
      </c>
      <c r="B117" s="45" t="s">
        <v>53</v>
      </c>
      <c r="C117" s="34">
        <v>0.5562</v>
      </c>
      <c r="D117" s="8">
        <v>773.9</v>
      </c>
      <c r="E117" s="13">
        <f t="shared" si="1"/>
        <v>430.44318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v>773.9</v>
      </c>
      <c r="E118" s="13">
        <f t="shared" si="1"/>
        <v>86.94952236000002</v>
      </c>
    </row>
    <row r="119" spans="1:5" ht="15">
      <c r="A119" s="39">
        <v>5.3</v>
      </c>
      <c r="B119" s="45" t="s">
        <v>36</v>
      </c>
      <c r="C119" s="34">
        <v>0.1815</v>
      </c>
      <c r="D119" s="8">
        <v>773.9</v>
      </c>
      <c r="E119" s="13">
        <f t="shared" si="1"/>
        <v>140.46285</v>
      </c>
    </row>
    <row r="120" spans="1:5" ht="15">
      <c r="A120" s="39">
        <v>5.4</v>
      </c>
      <c r="B120" s="45" t="s">
        <v>37</v>
      </c>
      <c r="C120" s="34">
        <v>0.2744</v>
      </c>
      <c r="D120" s="8">
        <v>773.9</v>
      </c>
      <c r="E120" s="13">
        <f t="shared" si="1"/>
        <v>212.35815999999997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v>773.9</v>
      </c>
      <c r="E121" s="52">
        <f t="shared" si="1"/>
        <v>1613.542805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v>773.9</v>
      </c>
      <c r="E122" s="52">
        <f t="shared" si="1"/>
        <v>859.1025204999999</v>
      </c>
    </row>
    <row r="123" spans="1:5" ht="15">
      <c r="A123" s="40">
        <v>7</v>
      </c>
      <c r="B123" s="43" t="s">
        <v>38</v>
      </c>
      <c r="C123" s="33">
        <v>0.009</v>
      </c>
      <c r="D123" s="8">
        <v>773.9</v>
      </c>
      <c r="E123" s="52">
        <f t="shared" si="1"/>
        <v>6.9651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v>773.9</v>
      </c>
      <c r="E124" s="52">
        <f t="shared" si="1"/>
        <v>8158.891378537999</v>
      </c>
    </row>
    <row r="125" spans="1:5" ht="15">
      <c r="A125" s="47">
        <v>9</v>
      </c>
      <c r="B125" s="45" t="s">
        <v>40</v>
      </c>
      <c r="C125" s="34">
        <v>0.6326</v>
      </c>
      <c r="D125" s="8">
        <v>773.9</v>
      </c>
      <c r="E125" s="13">
        <f t="shared" si="1"/>
        <v>489.56914</v>
      </c>
    </row>
    <row r="126" spans="1:5" ht="15">
      <c r="A126" s="47">
        <v>10</v>
      </c>
      <c r="B126" s="45" t="s">
        <v>55</v>
      </c>
      <c r="C126" s="34">
        <v>0.0948</v>
      </c>
      <c r="D126" s="8">
        <v>773.9</v>
      </c>
      <c r="E126" s="13">
        <v>73.39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v>773.9</v>
      </c>
      <c r="E127" s="52">
        <f>E124+E125+E126</f>
        <v>8721.850518537998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00390625" style="0" customWidth="1"/>
    <col min="3" max="4" width="17.57421875" style="0" hidden="1" customWidth="1"/>
    <col min="5" max="5" width="28.140625" style="0" customWidth="1"/>
  </cols>
  <sheetData>
    <row r="1" spans="1:5" ht="39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130</v>
      </c>
      <c r="B5" s="101"/>
      <c r="C5" s="101"/>
      <c r="D5" s="101"/>
      <c r="E5" s="101"/>
    </row>
    <row r="7" spans="1:5" ht="15">
      <c r="A7" s="106" t="s">
        <v>1</v>
      </c>
      <c r="B7" s="106"/>
      <c r="C7" s="21"/>
      <c r="D7" s="21"/>
      <c r="E7" s="22">
        <v>837.3</v>
      </c>
    </row>
    <row r="8" spans="1:5" ht="15">
      <c r="A8" s="106" t="s">
        <v>2</v>
      </c>
      <c r="B8" s="106"/>
      <c r="C8" s="21"/>
      <c r="D8" s="21"/>
      <c r="E8" s="22">
        <v>10.08</v>
      </c>
    </row>
    <row r="9" spans="1:5" ht="15">
      <c r="A9" s="107"/>
      <c r="B9" s="107"/>
      <c r="C9" s="21"/>
      <c r="D9" s="21"/>
      <c r="E9" s="23">
        <f>E7*E8</f>
        <v>8439.984</v>
      </c>
    </row>
    <row r="10" spans="1:5" ht="42.75" customHeight="1">
      <c r="A10" s="24" t="s">
        <v>43</v>
      </c>
      <c r="B10" s="25" t="s">
        <v>3</v>
      </c>
      <c r="C10" s="75" t="s">
        <v>42</v>
      </c>
      <c r="D10" s="75"/>
      <c r="E10" s="75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837.3</v>
      </c>
      <c r="E11" s="52">
        <f>C11*D11</f>
        <v>1813.2408038400001</v>
      </c>
    </row>
    <row r="12" spans="1:5" ht="15">
      <c r="A12" s="2"/>
      <c r="B12" s="2" t="s">
        <v>4</v>
      </c>
      <c r="C12" s="49"/>
      <c r="D12" s="8">
        <f>E7</f>
        <v>837.3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837.3</v>
      </c>
      <c r="E13" s="13">
        <f aca="true" t="shared" si="0" ref="E13:E65">C13*D13</f>
        <v>1298.1499199999998</v>
      </c>
    </row>
    <row r="14" spans="1:5" ht="15">
      <c r="A14" s="2"/>
      <c r="B14" s="2" t="s">
        <v>5</v>
      </c>
      <c r="C14" s="6">
        <v>1.5504</v>
      </c>
      <c r="D14" s="8">
        <f>E7</f>
        <v>837.3</v>
      </c>
      <c r="E14" s="13">
        <f t="shared" si="0"/>
        <v>1298.1499199999998</v>
      </c>
    </row>
    <row r="15" spans="1:5" ht="15">
      <c r="A15" s="2"/>
      <c r="B15" s="2" t="s">
        <v>6</v>
      </c>
      <c r="C15" s="6"/>
      <c r="D15" s="8">
        <f>E7</f>
        <v>837.3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837.3</v>
      </c>
      <c r="E16" s="13">
        <f t="shared" si="0"/>
        <v>262.22628384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837.3</v>
      </c>
      <c r="E17" s="13">
        <f t="shared" si="0"/>
        <v>12.05712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837.3</v>
      </c>
      <c r="E18" s="13">
        <f t="shared" si="0"/>
        <v>93.94505999999998</v>
      </c>
    </row>
    <row r="19" spans="1:5" ht="15">
      <c r="A19" s="2">
        <v>1.5</v>
      </c>
      <c r="B19" s="39" t="s">
        <v>9</v>
      </c>
      <c r="C19" s="34"/>
      <c r="D19" s="8">
        <f>E7</f>
        <v>837.3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837.3</v>
      </c>
      <c r="E20" s="13">
        <f t="shared" si="0"/>
        <v>62.79749999999999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837.3</v>
      </c>
      <c r="E21" s="13">
        <f t="shared" si="0"/>
        <v>84.06492</v>
      </c>
    </row>
    <row r="22" spans="1:5" ht="15">
      <c r="A22" s="2">
        <v>1.8</v>
      </c>
      <c r="B22" s="39" t="s">
        <v>46</v>
      </c>
      <c r="C22" s="34"/>
      <c r="D22" s="8">
        <f>E7</f>
        <v>837.3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837.3</v>
      </c>
      <c r="E23" s="52">
        <f t="shared" si="0"/>
        <v>1546.0744499999998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837.3</v>
      </c>
      <c r="E24" s="13">
        <f t="shared" si="0"/>
        <v>503.21729999999997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837.3</v>
      </c>
      <c r="E25" s="13">
        <f t="shared" si="0"/>
        <v>180.94052999999997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837.3</v>
      </c>
      <c r="E26" s="13">
        <f t="shared" si="0"/>
        <v>463.0269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837.3</v>
      </c>
      <c r="E27" s="13">
        <f t="shared" si="0"/>
        <v>24.11424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837.3</v>
      </c>
      <c r="E28" s="13">
        <f t="shared" si="0"/>
        <v>195.25835999999998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837.3</v>
      </c>
      <c r="E29" s="13">
        <f t="shared" si="0"/>
        <v>39.269369999999995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837.3</v>
      </c>
      <c r="E30" s="13">
        <f t="shared" si="0"/>
        <v>7.70316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837.3</v>
      </c>
      <c r="E31" s="13">
        <f t="shared" si="0"/>
        <v>23.611859999999997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837.3</v>
      </c>
      <c r="E32" s="13">
        <f t="shared" si="0"/>
        <v>40.525319999999994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837.3</v>
      </c>
      <c r="E33" s="13">
        <f t="shared" si="0"/>
        <v>12.14085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837.3</v>
      </c>
      <c r="E34" s="13">
        <f t="shared" si="0"/>
        <v>22.020989999999998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837.3</v>
      </c>
      <c r="E35" s="13">
        <f t="shared" si="0"/>
        <v>17.5833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837.3</v>
      </c>
      <c r="E36" s="13">
        <f t="shared" si="0"/>
        <v>16.66227</v>
      </c>
    </row>
    <row r="37" spans="1:5" ht="15">
      <c r="A37" s="39">
        <v>2.14</v>
      </c>
      <c r="B37" s="45" t="s">
        <v>46</v>
      </c>
      <c r="C37" s="34"/>
      <c r="D37" s="8">
        <f>D34</f>
        <v>837.3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837.3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837.3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837.3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837.3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837.3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837.3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837.3</v>
      </c>
      <c r="E44" s="52">
        <f t="shared" si="0"/>
        <v>2168.40169404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837.3</v>
      </c>
      <c r="E45" s="13">
        <f t="shared" si="0"/>
        <v>1412.8600199999998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837.3</v>
      </c>
      <c r="E46" s="13">
        <f t="shared" si="0"/>
        <v>285.39772404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837.3</v>
      </c>
      <c r="E47" s="13">
        <f t="shared" si="0"/>
        <v>227.15948999999998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837.3</v>
      </c>
      <c r="E48" s="13">
        <f t="shared" si="0"/>
        <v>17.75076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837.3</v>
      </c>
      <c r="E49" s="13">
        <f t="shared" si="0"/>
        <v>15.9087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837.3</v>
      </c>
      <c r="E50" s="13">
        <f t="shared" si="0"/>
        <v>3.0142800000000003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837.3</v>
      </c>
      <c r="E51" s="13">
        <f t="shared" si="0"/>
        <v>69.4959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837.3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837.3</v>
      </c>
      <c r="E53" s="52">
        <f t="shared" si="0"/>
        <v>836.92689912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837.3</v>
      </c>
      <c r="E54" s="13">
        <f t="shared" si="0"/>
        <v>382.81356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837.3</v>
      </c>
      <c r="E55" s="13">
        <f t="shared" si="0"/>
        <v>77.32833912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837.3</v>
      </c>
      <c r="E56" s="13">
        <f t="shared" si="0"/>
        <v>150.714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837.3</v>
      </c>
      <c r="E57" s="13">
        <f t="shared" si="0"/>
        <v>218.5353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837.3</v>
      </c>
      <c r="E58" s="13">
        <f t="shared" si="0"/>
        <v>7.535699999999999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837.3</v>
      </c>
      <c r="E59" s="52">
        <f t="shared" si="0"/>
        <v>1875.5520000000001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837.3</v>
      </c>
      <c r="E60" s="52">
        <f t="shared" si="0"/>
        <v>7.535699999999999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837.3</v>
      </c>
      <c r="E61" s="52">
        <f t="shared" si="0"/>
        <v>8247.731547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837.3</v>
      </c>
      <c r="E62" s="13">
        <f t="shared" si="0"/>
        <v>167.20880999999997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837.3</v>
      </c>
      <c r="E63" s="13">
        <f t="shared" si="0"/>
        <v>25.081321499999994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837.3</v>
      </c>
      <c r="E64" s="52">
        <f t="shared" si="0"/>
        <v>8440.0216785</v>
      </c>
    </row>
    <row r="65" spans="1:5" ht="15">
      <c r="A65" s="39"/>
      <c r="B65" s="45" t="s">
        <v>56</v>
      </c>
      <c r="C65" s="38">
        <v>10.08</v>
      </c>
      <c r="D65">
        <v>837.3</v>
      </c>
      <c r="E65" s="13">
        <f t="shared" si="0"/>
        <v>8439.984</v>
      </c>
    </row>
    <row r="66" spans="1:5" ht="15" hidden="1">
      <c r="A66" s="103" t="s">
        <v>96</v>
      </c>
      <c r="B66" s="103"/>
      <c r="C66" s="103"/>
      <c r="D66" s="103"/>
      <c r="E66" s="103"/>
    </row>
    <row r="68" spans="1:5" ht="40.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130</v>
      </c>
      <c r="B72" s="101"/>
      <c r="C72" s="101"/>
      <c r="D72" s="101"/>
      <c r="E72" s="101"/>
    </row>
    <row r="74" spans="1:5" ht="15">
      <c r="A74" s="106" t="s">
        <v>1</v>
      </c>
      <c r="B74" s="106"/>
      <c r="C74" s="21"/>
      <c r="D74" s="21"/>
      <c r="E74" s="22">
        <v>837.3</v>
      </c>
    </row>
    <row r="75" spans="1:5" ht="15">
      <c r="A75" s="106" t="s">
        <v>2</v>
      </c>
      <c r="B75" s="106"/>
      <c r="C75" s="21"/>
      <c r="D75" s="21"/>
      <c r="E75" s="22">
        <v>11.27</v>
      </c>
    </row>
    <row r="76" spans="1:5" ht="15">
      <c r="A76" s="107"/>
      <c r="B76" s="107"/>
      <c r="C76" s="21"/>
      <c r="D76" s="21"/>
      <c r="E76" s="26">
        <f>E74*E75</f>
        <v>9436.371</v>
      </c>
    </row>
    <row r="77" spans="1:5" ht="48" customHeight="1">
      <c r="A77" s="24" t="s">
        <v>43</v>
      </c>
      <c r="B77" s="25" t="s">
        <v>3</v>
      </c>
      <c r="C77" s="75" t="s">
        <v>42</v>
      </c>
      <c r="D77" s="75"/>
      <c r="E77" s="75"/>
    </row>
    <row r="78" spans="1:5" ht="15">
      <c r="A78" s="42">
        <v>1</v>
      </c>
      <c r="B78" s="43" t="s">
        <v>44</v>
      </c>
      <c r="C78" s="33">
        <f>SUM(C81:C88)</f>
        <v>2.3216834</v>
      </c>
      <c r="D78" s="8">
        <v>837.3</v>
      </c>
      <c r="E78" s="52">
        <f>C78*D78</f>
        <v>1943.9455108199998</v>
      </c>
    </row>
    <row r="79" spans="1:5" ht="15">
      <c r="A79" s="60"/>
      <c r="B79" s="61" t="s">
        <v>4</v>
      </c>
      <c r="C79" s="62"/>
      <c r="D79" s="8">
        <f>E74</f>
        <v>837.3</v>
      </c>
      <c r="E79" s="13">
        <f aca="true" t="shared" si="1" ref="E79:E124">C79*D79</f>
        <v>0</v>
      </c>
    </row>
    <row r="80" spans="1:5" ht="15">
      <c r="A80" s="3">
        <v>1.1</v>
      </c>
      <c r="B80" s="4" t="s">
        <v>45</v>
      </c>
      <c r="C80" s="5">
        <f>C81+C82</f>
        <v>1.6717</v>
      </c>
      <c r="D80" s="8">
        <f>E74</f>
        <v>837.3</v>
      </c>
      <c r="E80" s="13">
        <f t="shared" si="1"/>
        <v>1399.7144099999998</v>
      </c>
    </row>
    <row r="81" spans="1:5" ht="15">
      <c r="A81" s="2"/>
      <c r="B81" s="4" t="s">
        <v>5</v>
      </c>
      <c r="C81" s="6">
        <v>1.6717</v>
      </c>
      <c r="D81" s="8">
        <f>E74</f>
        <v>837.3</v>
      </c>
      <c r="E81" s="13">
        <f t="shared" si="1"/>
        <v>1399.7144099999998</v>
      </c>
    </row>
    <row r="82" spans="1:5" ht="15">
      <c r="A82" s="2"/>
      <c r="B82" s="4" t="s">
        <v>6</v>
      </c>
      <c r="C82" s="6"/>
      <c r="D82" s="8">
        <f>E74</f>
        <v>837.3</v>
      </c>
      <c r="E82" s="13">
        <f t="shared" si="1"/>
        <v>0</v>
      </c>
    </row>
    <row r="83" spans="1:5" ht="15">
      <c r="A83" s="2">
        <v>1.2</v>
      </c>
      <c r="B83" s="4" t="s">
        <v>125</v>
      </c>
      <c r="C83" s="6">
        <f>(C81+C82)*0.202</f>
        <v>0.3376834</v>
      </c>
      <c r="D83" s="8">
        <f>E74</f>
        <v>837.3</v>
      </c>
      <c r="E83" s="13">
        <f t="shared" si="1"/>
        <v>282.74231082</v>
      </c>
    </row>
    <row r="84" spans="1:5" ht="23.25">
      <c r="A84" s="2">
        <v>1.3</v>
      </c>
      <c r="B84" s="4" t="s">
        <v>147</v>
      </c>
      <c r="C84" s="6">
        <v>0.0143</v>
      </c>
      <c r="D84" s="8">
        <f>E74</f>
        <v>837.3</v>
      </c>
      <c r="E84" s="13">
        <f t="shared" si="1"/>
        <v>11.97339</v>
      </c>
    </row>
    <row r="85" spans="1:5" ht="15">
      <c r="A85" s="2">
        <v>1.4</v>
      </c>
      <c r="B85" s="45" t="s">
        <v>9</v>
      </c>
      <c r="C85" s="34"/>
      <c r="D85" s="8">
        <f>E74</f>
        <v>837.3</v>
      </c>
      <c r="E85" s="13">
        <f t="shared" si="1"/>
        <v>0</v>
      </c>
    </row>
    <row r="86" spans="1:5" ht="15">
      <c r="A86" s="2">
        <v>1.5</v>
      </c>
      <c r="B86" s="45" t="s">
        <v>10</v>
      </c>
      <c r="C86" s="34">
        <v>0.0816</v>
      </c>
      <c r="D86" s="8">
        <f>E74</f>
        <v>837.3</v>
      </c>
      <c r="E86" s="13">
        <f t="shared" si="1"/>
        <v>68.32368</v>
      </c>
    </row>
    <row r="87" spans="1:5" ht="15">
      <c r="A87" s="2">
        <v>1.6</v>
      </c>
      <c r="B87" s="45" t="s">
        <v>148</v>
      </c>
      <c r="C87" s="34">
        <v>0.1164</v>
      </c>
      <c r="D87" s="8">
        <f>E74</f>
        <v>837.3</v>
      </c>
      <c r="E87" s="13">
        <f t="shared" si="1"/>
        <v>97.46172</v>
      </c>
    </row>
    <row r="88" spans="1:5" ht="15">
      <c r="A88" s="2">
        <v>1.7</v>
      </c>
      <c r="B88" s="45" t="s">
        <v>149</v>
      </c>
      <c r="C88" s="63">
        <v>0.1</v>
      </c>
      <c r="D88" s="8">
        <f>E74</f>
        <v>837.3</v>
      </c>
      <c r="E88" s="13">
        <f t="shared" si="1"/>
        <v>83.73</v>
      </c>
    </row>
    <row r="89" spans="1:5" ht="15">
      <c r="A89" s="40">
        <v>2</v>
      </c>
      <c r="B89" s="43" t="s">
        <v>12</v>
      </c>
      <c r="C89" s="33">
        <f>SUM(C90:C102)</f>
        <v>2.1762</v>
      </c>
      <c r="D89" s="8">
        <f>E74</f>
        <v>837.3</v>
      </c>
      <c r="E89" s="52">
        <f t="shared" si="1"/>
        <v>1822.13226</v>
      </c>
    </row>
    <row r="90" spans="1:5" ht="15">
      <c r="A90" s="39">
        <v>2.1</v>
      </c>
      <c r="B90" s="45" t="s">
        <v>13</v>
      </c>
      <c r="C90" s="34">
        <v>0.6191</v>
      </c>
      <c r="D90" s="8">
        <f>E74</f>
        <v>837.3</v>
      </c>
      <c r="E90" s="13">
        <f t="shared" si="1"/>
        <v>518.37243</v>
      </c>
    </row>
    <row r="91" spans="1:5" ht="15">
      <c r="A91" s="39">
        <v>2.2</v>
      </c>
      <c r="B91" s="45" t="s">
        <v>14</v>
      </c>
      <c r="C91" s="34">
        <v>0.2333</v>
      </c>
      <c r="D91" s="8">
        <f>E74</f>
        <v>837.3</v>
      </c>
      <c r="E91" s="13">
        <f t="shared" si="1"/>
        <v>195.34208999999998</v>
      </c>
    </row>
    <row r="92" spans="1:5" ht="15">
      <c r="A92" s="39">
        <v>2.3</v>
      </c>
      <c r="B92" s="45" t="s">
        <v>15</v>
      </c>
      <c r="C92" s="34">
        <v>0.6167</v>
      </c>
      <c r="D92" s="8">
        <f>E74</f>
        <v>837.3</v>
      </c>
      <c r="E92" s="13">
        <f t="shared" si="1"/>
        <v>516.3629099999999</v>
      </c>
    </row>
    <row r="93" spans="1:5" ht="15">
      <c r="A93" s="39">
        <v>2.4</v>
      </c>
      <c r="B93" s="45" t="s">
        <v>47</v>
      </c>
      <c r="C93" s="34">
        <v>0.0334</v>
      </c>
      <c r="D93" s="8">
        <f>E74</f>
        <v>837.3</v>
      </c>
      <c r="E93" s="13">
        <f t="shared" si="1"/>
        <v>27.965819999999997</v>
      </c>
    </row>
    <row r="94" spans="1:5" ht="15">
      <c r="A94" s="39">
        <v>2.5</v>
      </c>
      <c r="B94" s="45" t="s">
        <v>16</v>
      </c>
      <c r="C94" s="34">
        <v>0.2607</v>
      </c>
      <c r="D94" s="8">
        <f>E74</f>
        <v>837.3</v>
      </c>
      <c r="E94" s="13">
        <f t="shared" si="1"/>
        <v>218.28410999999997</v>
      </c>
    </row>
    <row r="95" spans="1:5" ht="15">
      <c r="A95" s="39">
        <v>2.6</v>
      </c>
      <c r="B95" s="45" t="s">
        <v>48</v>
      </c>
      <c r="C95" s="34">
        <v>0.0834</v>
      </c>
      <c r="D95" s="12">
        <f>E74</f>
        <v>837.3</v>
      </c>
      <c r="E95" s="13">
        <f t="shared" si="1"/>
        <v>69.83082</v>
      </c>
    </row>
    <row r="96" spans="1:5" ht="23.25">
      <c r="A96" s="39">
        <v>2.7</v>
      </c>
      <c r="B96" s="45" t="s">
        <v>17</v>
      </c>
      <c r="C96" s="34">
        <v>0.0092</v>
      </c>
      <c r="D96" s="8">
        <f>E74</f>
        <v>837.3</v>
      </c>
      <c r="E96" s="13">
        <f t="shared" si="1"/>
        <v>7.70316</v>
      </c>
    </row>
    <row r="97" spans="1:5" ht="15">
      <c r="A97" s="39">
        <v>2.8</v>
      </c>
      <c r="B97" s="45" t="s">
        <v>150</v>
      </c>
      <c r="C97" s="34">
        <v>0.1347</v>
      </c>
      <c r="D97" s="8">
        <f>D96</f>
        <v>837.3</v>
      </c>
      <c r="E97" s="13">
        <f t="shared" si="1"/>
        <v>112.78430999999998</v>
      </c>
    </row>
    <row r="98" spans="1:5" ht="15">
      <c r="A98" s="39">
        <v>2.9</v>
      </c>
      <c r="B98" s="45" t="s">
        <v>18</v>
      </c>
      <c r="C98" s="34">
        <v>0.0483</v>
      </c>
      <c r="D98" s="8">
        <f>D97</f>
        <v>837.3</v>
      </c>
      <c r="E98" s="13">
        <f t="shared" si="1"/>
        <v>40.44159</v>
      </c>
    </row>
    <row r="99" spans="1:5" ht="15">
      <c r="A99" s="46" t="s">
        <v>50</v>
      </c>
      <c r="B99" s="45" t="s">
        <v>19</v>
      </c>
      <c r="C99" s="34">
        <v>0.0144</v>
      </c>
      <c r="D99" s="8">
        <f>D97</f>
        <v>837.3</v>
      </c>
      <c r="E99" s="13">
        <f t="shared" si="1"/>
        <v>12.05712</v>
      </c>
    </row>
    <row r="100" spans="1:5" ht="15">
      <c r="A100" s="39">
        <v>2.11</v>
      </c>
      <c r="B100" s="45" t="s">
        <v>20</v>
      </c>
      <c r="C100" s="34">
        <v>0.0542</v>
      </c>
      <c r="D100" s="8">
        <f>D97</f>
        <v>837.3</v>
      </c>
      <c r="E100" s="13">
        <f t="shared" si="1"/>
        <v>45.38166</v>
      </c>
    </row>
    <row r="101" spans="1:5" ht="15">
      <c r="A101" s="39">
        <v>2.12</v>
      </c>
      <c r="B101" s="45" t="s">
        <v>21</v>
      </c>
      <c r="C101" s="34">
        <v>0.049</v>
      </c>
      <c r="D101" s="8">
        <f>D98</f>
        <v>837.3</v>
      </c>
      <c r="E101" s="13">
        <f t="shared" si="1"/>
        <v>41.027699999999996</v>
      </c>
    </row>
    <row r="102" spans="1:5" ht="23.25">
      <c r="A102" s="39">
        <v>2.13</v>
      </c>
      <c r="B102" s="45" t="s">
        <v>151</v>
      </c>
      <c r="C102" s="34">
        <v>0.0198</v>
      </c>
      <c r="D102" s="8">
        <f>D101</f>
        <v>837.3</v>
      </c>
      <c r="E102" s="13">
        <f t="shared" si="1"/>
        <v>16.57854</v>
      </c>
    </row>
    <row r="103" spans="1:5" ht="23.25">
      <c r="A103" s="40">
        <v>3</v>
      </c>
      <c r="B103" s="43" t="s">
        <v>23</v>
      </c>
      <c r="C103" s="33">
        <f>SUM(C104:C106)</f>
        <v>0</v>
      </c>
      <c r="D103" s="8">
        <f>D101</f>
        <v>837.3</v>
      </c>
      <c r="E103" s="52">
        <f t="shared" si="1"/>
        <v>0</v>
      </c>
    </row>
    <row r="104" spans="1:5" ht="15">
      <c r="A104" s="39">
        <v>3.1</v>
      </c>
      <c r="B104" s="45" t="s">
        <v>24</v>
      </c>
      <c r="C104" s="34"/>
      <c r="D104" s="8">
        <f>D101</f>
        <v>837.3</v>
      </c>
      <c r="E104" s="13">
        <f t="shared" si="1"/>
        <v>0</v>
      </c>
    </row>
    <row r="105" spans="1:5" ht="15">
      <c r="A105" s="39">
        <v>3.2</v>
      </c>
      <c r="B105" s="45" t="s">
        <v>25</v>
      </c>
      <c r="C105" s="34"/>
      <c r="D105" s="8">
        <f>D102</f>
        <v>837.3</v>
      </c>
      <c r="E105" s="13">
        <f t="shared" si="1"/>
        <v>0</v>
      </c>
    </row>
    <row r="106" spans="1:5" ht="15">
      <c r="A106" s="39">
        <v>3.3</v>
      </c>
      <c r="B106" s="45" t="s">
        <v>28</v>
      </c>
      <c r="C106" s="34"/>
      <c r="D106" s="8">
        <f>D105</f>
        <v>837.3</v>
      </c>
      <c r="E106" s="13">
        <f t="shared" si="1"/>
        <v>0</v>
      </c>
    </row>
    <row r="107" spans="1:5" ht="23.25">
      <c r="A107" s="40">
        <v>4</v>
      </c>
      <c r="B107" s="43" t="s">
        <v>29</v>
      </c>
      <c r="C107" s="33">
        <f>SUM(C108:C114)</f>
        <v>2.8262796199999998</v>
      </c>
      <c r="D107" s="8">
        <f>D106</f>
        <v>837.3</v>
      </c>
      <c r="E107" s="52">
        <f t="shared" si="1"/>
        <v>2366.4439258259995</v>
      </c>
    </row>
    <row r="108" spans="1:5" ht="23.25">
      <c r="A108" s="39">
        <v>4.1</v>
      </c>
      <c r="B108" s="45" t="s">
        <v>51</v>
      </c>
      <c r="C108" s="34">
        <v>1.8294</v>
      </c>
      <c r="D108" s="8">
        <f>D106</f>
        <v>837.3</v>
      </c>
      <c r="E108" s="13">
        <f t="shared" si="1"/>
        <v>1531.7566199999999</v>
      </c>
    </row>
    <row r="109" spans="1:5" ht="15">
      <c r="A109" s="39">
        <v>4.2</v>
      </c>
      <c r="B109" s="45" t="s">
        <v>125</v>
      </c>
      <c r="C109" s="34">
        <f>C108*0.202</f>
        <v>0.3695388</v>
      </c>
      <c r="D109" s="8">
        <f>D106</f>
        <v>837.3</v>
      </c>
      <c r="E109" s="13">
        <f t="shared" si="1"/>
        <v>309.41483724</v>
      </c>
    </row>
    <row r="110" spans="1:5" ht="15">
      <c r="A110" s="39">
        <v>4.3</v>
      </c>
      <c r="B110" s="45" t="s">
        <v>30</v>
      </c>
      <c r="C110" s="34">
        <f>(C108+C109)*0.15</f>
        <v>0.32984082</v>
      </c>
      <c r="D110" s="8">
        <f>D106</f>
        <v>837.3</v>
      </c>
      <c r="E110" s="13">
        <f t="shared" si="1"/>
        <v>276.17571858599996</v>
      </c>
    </row>
    <row r="111" spans="1:5" ht="15">
      <c r="A111" s="39">
        <v>4.4</v>
      </c>
      <c r="B111" s="45" t="s">
        <v>152</v>
      </c>
      <c r="C111" s="34">
        <v>0.0157</v>
      </c>
      <c r="D111" s="8">
        <f>D108</f>
        <v>837.3</v>
      </c>
      <c r="E111" s="13">
        <f t="shared" si="1"/>
        <v>13.145609999999998</v>
      </c>
    </row>
    <row r="112" spans="1:5" ht="15">
      <c r="A112" s="39">
        <v>4.5</v>
      </c>
      <c r="B112" s="45" t="s">
        <v>33</v>
      </c>
      <c r="C112" s="34">
        <v>0.0036000000000000003</v>
      </c>
      <c r="D112" s="8">
        <f>D110</f>
        <v>837.3</v>
      </c>
      <c r="E112" s="13">
        <f t="shared" si="1"/>
        <v>3.0142800000000003</v>
      </c>
    </row>
    <row r="113" spans="1:5" ht="15">
      <c r="A113" s="39">
        <v>4.6</v>
      </c>
      <c r="B113" s="45" t="s">
        <v>34</v>
      </c>
      <c r="C113" s="34">
        <v>0.083</v>
      </c>
      <c r="D113" s="8">
        <f>D110</f>
        <v>837.3</v>
      </c>
      <c r="E113" s="13">
        <f t="shared" si="1"/>
        <v>69.4959</v>
      </c>
    </row>
    <row r="114" spans="1:5" ht="15">
      <c r="A114" s="39">
        <v>4.7</v>
      </c>
      <c r="B114" s="45" t="s">
        <v>52</v>
      </c>
      <c r="C114" s="34">
        <v>0.1952</v>
      </c>
      <c r="D114" s="8">
        <f>D110</f>
        <v>837.3</v>
      </c>
      <c r="E114" s="13">
        <f t="shared" si="1"/>
        <v>163.44096</v>
      </c>
    </row>
    <row r="115" spans="1:5" ht="15">
      <c r="A115" s="40">
        <v>5</v>
      </c>
      <c r="B115" s="43" t="s">
        <v>35</v>
      </c>
      <c r="C115" s="33">
        <f>SUM(C116:C119)</f>
        <v>1.1244524</v>
      </c>
      <c r="D115" s="8">
        <f>D110</f>
        <v>837.3</v>
      </c>
      <c r="E115" s="52">
        <f t="shared" si="1"/>
        <v>941.50399452</v>
      </c>
    </row>
    <row r="116" spans="1:5" ht="23.25">
      <c r="A116" s="39">
        <v>5.1</v>
      </c>
      <c r="B116" s="45" t="s">
        <v>53</v>
      </c>
      <c r="C116" s="34">
        <v>0.5562</v>
      </c>
      <c r="D116" s="8">
        <f>D111</f>
        <v>837.3</v>
      </c>
      <c r="E116" s="13">
        <f t="shared" si="1"/>
        <v>465.70626</v>
      </c>
    </row>
    <row r="117" spans="1:5" ht="15">
      <c r="A117" s="39">
        <v>5.2</v>
      </c>
      <c r="B117" s="45" t="s">
        <v>125</v>
      </c>
      <c r="C117" s="34">
        <f>C116*0.202</f>
        <v>0.11235240000000002</v>
      </c>
      <c r="D117" s="8">
        <f>D111</f>
        <v>837.3</v>
      </c>
      <c r="E117" s="13">
        <f t="shared" si="1"/>
        <v>94.07266452000002</v>
      </c>
    </row>
    <row r="118" spans="1:5" ht="15">
      <c r="A118" s="39">
        <v>5.3</v>
      </c>
      <c r="B118" s="45" t="s">
        <v>36</v>
      </c>
      <c r="C118" s="34">
        <v>0.1815</v>
      </c>
      <c r="D118" s="8">
        <f>D111</f>
        <v>837.3</v>
      </c>
      <c r="E118" s="13">
        <f t="shared" si="1"/>
        <v>151.96994999999998</v>
      </c>
    </row>
    <row r="119" spans="1:5" ht="15">
      <c r="A119" s="39">
        <v>5.4</v>
      </c>
      <c r="B119" s="45" t="s">
        <v>37</v>
      </c>
      <c r="C119" s="34">
        <v>0.2744</v>
      </c>
      <c r="D119" s="8">
        <f>D112</f>
        <v>837.3</v>
      </c>
      <c r="E119" s="13">
        <f t="shared" si="1"/>
        <v>229.75511999999998</v>
      </c>
    </row>
    <row r="120" spans="1:5" ht="15">
      <c r="A120" s="40">
        <v>6</v>
      </c>
      <c r="B120" s="43" t="s">
        <v>54</v>
      </c>
      <c r="C120" s="33">
        <f>C128*18.5%</f>
        <v>2.08495</v>
      </c>
      <c r="D120" s="8">
        <f>D110</f>
        <v>837.3</v>
      </c>
      <c r="E120" s="52">
        <f t="shared" si="1"/>
        <v>1745.728635</v>
      </c>
    </row>
    <row r="121" spans="1:5" ht="15">
      <c r="A121" s="44">
        <v>6.1</v>
      </c>
      <c r="B121" s="43" t="s">
        <v>128</v>
      </c>
      <c r="C121" s="33">
        <f>C128*9.85%</f>
        <v>1.1100949999999998</v>
      </c>
      <c r="D121" s="8">
        <f>D110</f>
        <v>837.3</v>
      </c>
      <c r="E121" s="52">
        <f t="shared" si="1"/>
        <v>929.4825434999998</v>
      </c>
    </row>
    <row r="122" spans="1:5" ht="15">
      <c r="A122" s="40">
        <v>7</v>
      </c>
      <c r="B122" s="43" t="s">
        <v>38</v>
      </c>
      <c r="C122" s="33">
        <v>0.009</v>
      </c>
      <c r="D122" s="8">
        <f>D110</f>
        <v>837.3</v>
      </c>
      <c r="E122" s="52">
        <f t="shared" si="1"/>
        <v>7.535699999999999</v>
      </c>
    </row>
    <row r="123" spans="1:5" ht="15">
      <c r="A123" s="40">
        <v>8</v>
      </c>
      <c r="B123" s="43" t="s">
        <v>39</v>
      </c>
      <c r="C123" s="37">
        <f>C122+C120+C115+C107+C103+C89+C78</f>
        <v>10.542565419999999</v>
      </c>
      <c r="D123" s="8">
        <f>D111</f>
        <v>837.3</v>
      </c>
      <c r="E123" s="52">
        <f t="shared" si="1"/>
        <v>8827.290026165998</v>
      </c>
    </row>
    <row r="124" spans="1:5" ht="15">
      <c r="A124" s="47">
        <v>9</v>
      </c>
      <c r="B124" s="45" t="s">
        <v>40</v>
      </c>
      <c r="C124" s="34">
        <v>0.6326</v>
      </c>
      <c r="D124" s="8">
        <f>D112</f>
        <v>837.3</v>
      </c>
      <c r="E124" s="13">
        <f t="shared" si="1"/>
        <v>529.67598</v>
      </c>
    </row>
    <row r="125" spans="1:5" ht="15">
      <c r="A125" s="47">
        <v>10</v>
      </c>
      <c r="B125" s="45" t="s">
        <v>55</v>
      </c>
      <c r="C125" s="34">
        <v>0.0948</v>
      </c>
      <c r="D125" s="8">
        <f>D115</f>
        <v>837.3</v>
      </c>
      <c r="E125" s="13">
        <v>79.4</v>
      </c>
    </row>
    <row r="126" spans="1:5" ht="15">
      <c r="A126" s="40">
        <v>11</v>
      </c>
      <c r="B126" s="69" t="s">
        <v>41</v>
      </c>
      <c r="C126" s="33">
        <f>C123+C124+C125</f>
        <v>11.269965419999998</v>
      </c>
      <c r="D126" s="8">
        <f>D115</f>
        <v>837.3</v>
      </c>
      <c r="E126" s="52">
        <f>E123+E124+E125</f>
        <v>9436.366006165998</v>
      </c>
    </row>
    <row r="127" ht="15">
      <c r="C127" s="73"/>
    </row>
    <row r="128" ht="15">
      <c r="C128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5:B75"/>
    <mergeCell ref="A76:B76"/>
    <mergeCell ref="C77:E77"/>
    <mergeCell ref="A68:E68"/>
    <mergeCell ref="A70:E70"/>
    <mergeCell ref="A72:E72"/>
    <mergeCell ref="A74:B74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5.00390625" style="0" customWidth="1"/>
    <col min="3" max="3" width="18.28125" style="0" hidden="1" customWidth="1"/>
    <col min="4" max="4" width="16.8515625" style="0" hidden="1" customWidth="1"/>
    <col min="5" max="5" width="32.421875" style="0" customWidth="1"/>
  </cols>
  <sheetData>
    <row r="1" spans="1:5" ht="35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104</v>
      </c>
      <c r="B5" s="101"/>
      <c r="C5" s="101"/>
      <c r="D5" s="101"/>
      <c r="E5" s="101"/>
    </row>
    <row r="7" spans="1:5" ht="15">
      <c r="A7" s="106" t="s">
        <v>1</v>
      </c>
      <c r="B7" s="106"/>
      <c r="C7" s="21"/>
      <c r="D7" s="21"/>
      <c r="E7" s="22">
        <v>744.8</v>
      </c>
    </row>
    <row r="8" spans="1:5" ht="15">
      <c r="A8" s="106" t="s">
        <v>2</v>
      </c>
      <c r="B8" s="106"/>
      <c r="C8" s="21"/>
      <c r="D8" s="21"/>
      <c r="E8" s="22">
        <v>10.08</v>
      </c>
    </row>
    <row r="9" spans="1:5" ht="15">
      <c r="A9" s="107"/>
      <c r="B9" s="107"/>
      <c r="C9" s="21"/>
      <c r="D9" s="21"/>
      <c r="E9" s="26">
        <f>E7*E8</f>
        <v>7507.584</v>
      </c>
    </row>
    <row r="10" spans="1:5" ht="48.75" customHeight="1">
      <c r="A10" s="24" t="s">
        <v>43</v>
      </c>
      <c r="B10" s="25" t="s">
        <v>3</v>
      </c>
      <c r="C10" s="75" t="s">
        <v>42</v>
      </c>
      <c r="D10" s="75"/>
      <c r="E10" s="75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744.8</v>
      </c>
      <c r="E11" s="52">
        <f aca="true" t="shared" si="0" ref="E11:E64">C11*D11</f>
        <v>1612.9245798400002</v>
      </c>
    </row>
    <row r="12" spans="1:5" ht="15">
      <c r="A12" s="2"/>
      <c r="B12" s="2" t="s">
        <v>4</v>
      </c>
      <c r="C12" s="49"/>
      <c r="D12" s="8">
        <f>E7</f>
        <v>744.8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744.8</v>
      </c>
      <c r="E13" s="13">
        <f t="shared" si="0"/>
        <v>1154.73792</v>
      </c>
    </row>
    <row r="14" spans="1:5" ht="15">
      <c r="A14" s="2"/>
      <c r="B14" s="2" t="s">
        <v>5</v>
      </c>
      <c r="C14" s="6">
        <v>1.5504</v>
      </c>
      <c r="D14" s="8">
        <f>E7</f>
        <v>744.8</v>
      </c>
      <c r="E14" s="13">
        <f t="shared" si="0"/>
        <v>1154.73792</v>
      </c>
    </row>
    <row r="15" spans="1:5" ht="15">
      <c r="A15" s="2"/>
      <c r="B15" s="2" t="s">
        <v>6</v>
      </c>
      <c r="C15" s="6"/>
      <c r="D15" s="8">
        <f>E7</f>
        <v>744.8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744.8</v>
      </c>
      <c r="E16" s="13">
        <f t="shared" si="0"/>
        <v>233.25705984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744.8</v>
      </c>
      <c r="E17" s="13">
        <f t="shared" si="0"/>
        <v>10.725119999999999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744.8</v>
      </c>
      <c r="E18" s="13">
        <f t="shared" si="0"/>
        <v>83.56656</v>
      </c>
    </row>
    <row r="19" spans="1:5" ht="15">
      <c r="A19" s="2">
        <v>1.5</v>
      </c>
      <c r="B19" s="39" t="s">
        <v>9</v>
      </c>
      <c r="C19" s="34"/>
      <c r="D19" s="8">
        <f>E7</f>
        <v>744.8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744.8</v>
      </c>
      <c r="E20" s="13">
        <f t="shared" si="0"/>
        <v>55.85999999999999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744.8</v>
      </c>
      <c r="E21" s="13">
        <f t="shared" si="0"/>
        <v>74.77792</v>
      </c>
    </row>
    <row r="22" spans="1:5" ht="15">
      <c r="A22" s="2">
        <v>1.8</v>
      </c>
      <c r="B22" s="39" t="s">
        <v>46</v>
      </c>
      <c r="C22" s="34"/>
      <c r="D22" s="8">
        <f>E7</f>
        <v>744.8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744.8</v>
      </c>
      <c r="E23" s="52">
        <f t="shared" si="0"/>
        <v>1375.2731999999999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744.8</v>
      </c>
      <c r="E24" s="13">
        <f t="shared" si="0"/>
        <v>447.62479999999994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744.8</v>
      </c>
      <c r="E25" s="13">
        <f t="shared" si="0"/>
        <v>160.95127999999997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744.8</v>
      </c>
      <c r="E26" s="13">
        <f t="shared" si="0"/>
        <v>411.87440000000004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744.8</v>
      </c>
      <c r="E27" s="13">
        <f t="shared" si="0"/>
        <v>21.450239999999997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744.8</v>
      </c>
      <c r="E28" s="13">
        <f t="shared" si="0"/>
        <v>173.68735999999998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744.8</v>
      </c>
      <c r="E29" s="13">
        <f t="shared" si="0"/>
        <v>34.93111999999999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744.8</v>
      </c>
      <c r="E30" s="13">
        <f t="shared" si="0"/>
        <v>6.85216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744.8</v>
      </c>
      <c r="E31" s="13">
        <f t="shared" si="0"/>
        <v>21.003359999999997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744.8</v>
      </c>
      <c r="E32" s="13">
        <f t="shared" si="0"/>
        <v>36.04832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744.8</v>
      </c>
      <c r="E33" s="13">
        <f t="shared" si="0"/>
        <v>10.7996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744.8</v>
      </c>
      <c r="E34" s="13">
        <f t="shared" si="0"/>
        <v>19.58824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744.8</v>
      </c>
      <c r="E35" s="13">
        <f t="shared" si="0"/>
        <v>15.6408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744.8</v>
      </c>
      <c r="E36" s="13">
        <f t="shared" si="0"/>
        <v>14.82152</v>
      </c>
    </row>
    <row r="37" spans="1:5" ht="15">
      <c r="A37" s="39">
        <v>2.14</v>
      </c>
      <c r="B37" s="45" t="s">
        <v>46</v>
      </c>
      <c r="C37" s="34"/>
      <c r="D37" s="8">
        <f>D34</f>
        <v>744.8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744.8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744.8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744.8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744.8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744.8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744.8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744.8</v>
      </c>
      <c r="E44" s="52">
        <f t="shared" si="0"/>
        <v>1928.8493750400003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744.8</v>
      </c>
      <c r="E45" s="13">
        <f t="shared" si="0"/>
        <v>1256.77552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744.8</v>
      </c>
      <c r="E46" s="13">
        <f t="shared" si="0"/>
        <v>253.86865504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744.8</v>
      </c>
      <c r="E47" s="13">
        <f t="shared" si="0"/>
        <v>202.06423999999998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744.8</v>
      </c>
      <c r="E48" s="13">
        <f t="shared" si="0"/>
        <v>15.78976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744.8</v>
      </c>
      <c r="E49" s="13">
        <f t="shared" si="0"/>
        <v>14.1512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744.8</v>
      </c>
      <c r="E50" s="13">
        <f t="shared" si="0"/>
        <v>2.68128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744.8</v>
      </c>
      <c r="E51" s="13">
        <f t="shared" si="0"/>
        <v>61.8184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744.8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744.8</v>
      </c>
      <c r="E53" s="52">
        <f t="shared" si="0"/>
        <v>744.46811712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744.8</v>
      </c>
      <c r="E54" s="13">
        <f t="shared" si="0"/>
        <v>340.52256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744.8</v>
      </c>
      <c r="E55" s="13">
        <f t="shared" si="0"/>
        <v>68.78555711999999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744.8</v>
      </c>
      <c r="E56" s="13">
        <f t="shared" si="0"/>
        <v>134.064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744.8</v>
      </c>
      <c r="E57" s="13">
        <f t="shared" si="0"/>
        <v>194.3928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744.8</v>
      </c>
      <c r="E58" s="13">
        <f t="shared" si="0"/>
        <v>6.703199999999999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744.8</v>
      </c>
      <c r="E59" s="52">
        <f t="shared" si="0"/>
        <v>1668.352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744.8</v>
      </c>
      <c r="E60" s="52">
        <f t="shared" si="0"/>
        <v>6.703199999999999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744.8</v>
      </c>
      <c r="E61" s="52">
        <f t="shared" si="0"/>
        <v>7336.570472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744.8</v>
      </c>
      <c r="E62" s="13">
        <f t="shared" si="0"/>
        <v>148.73655999999997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744.8</v>
      </c>
      <c r="E63" s="13">
        <f t="shared" si="0"/>
        <v>22.310483999999995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744.8</v>
      </c>
      <c r="E64" s="52">
        <f t="shared" si="0"/>
        <v>7507.617515999999</v>
      </c>
    </row>
    <row r="65" spans="1:5" ht="15">
      <c r="A65" s="39"/>
      <c r="B65" s="45" t="s">
        <v>56</v>
      </c>
      <c r="C65" s="38">
        <v>10.08</v>
      </c>
      <c r="D65">
        <v>744.8</v>
      </c>
      <c r="E65" s="53">
        <f>C65*D65</f>
        <v>7507.584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0.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104</v>
      </c>
      <c r="B73" s="101"/>
      <c r="C73" s="101"/>
      <c r="D73" s="101"/>
      <c r="E73" s="101"/>
    </row>
    <row r="75" spans="1:5" ht="15">
      <c r="A75" s="106" t="s">
        <v>1</v>
      </c>
      <c r="B75" s="106"/>
      <c r="C75" s="21"/>
      <c r="D75" s="21"/>
      <c r="E75" s="22">
        <v>744.8</v>
      </c>
    </row>
    <row r="76" spans="1:5" ht="15">
      <c r="A76" s="106" t="s">
        <v>2</v>
      </c>
      <c r="B76" s="106"/>
      <c r="C76" s="21"/>
      <c r="D76" s="21"/>
      <c r="E76" s="22">
        <v>11.27</v>
      </c>
    </row>
    <row r="77" spans="1:5" ht="15">
      <c r="A77" s="107"/>
      <c r="B77" s="107"/>
      <c r="C77" s="21"/>
      <c r="D77" s="21"/>
      <c r="E77" s="26">
        <f>E75*E76</f>
        <v>8393.895999999999</v>
      </c>
    </row>
    <row r="78" spans="1:5" ht="47.25" customHeight="1">
      <c r="A78" s="24" t="s">
        <v>43</v>
      </c>
      <c r="B78" s="25" t="s">
        <v>3</v>
      </c>
      <c r="C78" s="75" t="s">
        <v>42</v>
      </c>
      <c r="D78" s="75"/>
      <c r="E78" s="75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744.8</v>
      </c>
      <c r="E79" s="52">
        <f aca="true" t="shared" si="1" ref="E79:E125">C79*D79</f>
        <v>1729.18979632</v>
      </c>
    </row>
    <row r="80" spans="1:5" ht="15">
      <c r="A80" s="60"/>
      <c r="B80" s="61" t="s">
        <v>4</v>
      </c>
      <c r="C80" s="62"/>
      <c r="D80" s="8">
        <f>E75</f>
        <v>744.8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744.8</v>
      </c>
      <c r="E81" s="13">
        <f t="shared" si="1"/>
        <v>1245.08216</v>
      </c>
    </row>
    <row r="82" spans="1:5" ht="15">
      <c r="A82" s="2"/>
      <c r="B82" s="4" t="s">
        <v>5</v>
      </c>
      <c r="C82" s="6">
        <v>1.6717</v>
      </c>
      <c r="D82" s="8">
        <f>E75</f>
        <v>744.8</v>
      </c>
      <c r="E82" s="13">
        <f t="shared" si="1"/>
        <v>1245.08216</v>
      </c>
    </row>
    <row r="83" spans="1:5" ht="15">
      <c r="A83" s="2"/>
      <c r="B83" s="4" t="s">
        <v>6</v>
      </c>
      <c r="C83" s="6"/>
      <c r="D83" s="8">
        <f>E75</f>
        <v>744.8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744.8</v>
      </c>
      <c r="E84" s="13">
        <f t="shared" si="1"/>
        <v>251.50659632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744.8</v>
      </c>
      <c r="E85" s="13">
        <f t="shared" si="1"/>
        <v>10.65064</v>
      </c>
    </row>
    <row r="86" spans="1:5" ht="15">
      <c r="A86" s="2">
        <v>1.4</v>
      </c>
      <c r="B86" s="45" t="s">
        <v>9</v>
      </c>
      <c r="C86" s="34"/>
      <c r="D86" s="8">
        <f>E75</f>
        <v>744.8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744.8</v>
      </c>
      <c r="E87" s="13">
        <f t="shared" si="1"/>
        <v>60.77568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744.8</v>
      </c>
      <c r="E88" s="13">
        <f t="shared" si="1"/>
        <v>86.69472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744.8</v>
      </c>
      <c r="E89" s="13">
        <f t="shared" si="1"/>
        <v>74.48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744.8</v>
      </c>
      <c r="E90" s="52">
        <f t="shared" si="1"/>
        <v>1620.83376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744.8</v>
      </c>
      <c r="E91" s="13">
        <f t="shared" si="1"/>
        <v>461.10567999999995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744.8</v>
      </c>
      <c r="E92" s="13">
        <f t="shared" si="1"/>
        <v>173.76184</v>
      </c>
    </row>
    <row r="93" spans="1:5" ht="15">
      <c r="A93" s="39">
        <v>2.3</v>
      </c>
      <c r="B93" s="45" t="s">
        <v>15</v>
      </c>
      <c r="C93" s="34">
        <v>0.6167</v>
      </c>
      <c r="D93" s="8">
        <f>E75</f>
        <v>744.8</v>
      </c>
      <c r="E93" s="13">
        <f t="shared" si="1"/>
        <v>459.31816</v>
      </c>
    </row>
    <row r="94" spans="1:5" ht="23.25">
      <c r="A94" s="39">
        <v>2.4</v>
      </c>
      <c r="B94" s="45" t="s">
        <v>47</v>
      </c>
      <c r="C94" s="34">
        <v>0.0334</v>
      </c>
      <c r="D94" s="8">
        <f>E75</f>
        <v>744.8</v>
      </c>
      <c r="E94" s="13">
        <f t="shared" si="1"/>
        <v>24.876319999999996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744.8</v>
      </c>
      <c r="E95" s="13">
        <f t="shared" si="1"/>
        <v>194.16935999999998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744.8</v>
      </c>
      <c r="E96" s="13">
        <f t="shared" si="1"/>
        <v>62.116319999999995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744.8</v>
      </c>
      <c r="E97" s="13">
        <f t="shared" si="1"/>
        <v>6.85216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744.8</v>
      </c>
      <c r="E98" s="13">
        <f t="shared" si="1"/>
        <v>100.32455999999998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744.8</v>
      </c>
      <c r="E99" s="13">
        <f t="shared" si="1"/>
        <v>35.97384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744.8</v>
      </c>
      <c r="E100" s="13">
        <f t="shared" si="1"/>
        <v>10.725119999999999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744.8</v>
      </c>
      <c r="E101" s="13">
        <f t="shared" si="1"/>
        <v>40.368159999999996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744.8</v>
      </c>
      <c r="E102" s="13">
        <f t="shared" si="1"/>
        <v>36.4952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744.8</v>
      </c>
      <c r="E103" s="13">
        <f t="shared" si="1"/>
        <v>14.74704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744.8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744.8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744.8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744.8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f>D107</f>
        <v>744.8</v>
      </c>
      <c r="E108" s="52">
        <f t="shared" si="1"/>
        <v>2105.013060976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744.8</v>
      </c>
      <c r="E109" s="13">
        <f t="shared" si="1"/>
        <v>1362.53712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744.8</v>
      </c>
      <c r="E110" s="13">
        <f t="shared" si="1"/>
        <v>275.23249824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744.8</v>
      </c>
      <c r="E111" s="13">
        <f t="shared" si="1"/>
        <v>245.66544273599996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744.8</v>
      </c>
      <c r="E112" s="13">
        <f t="shared" si="1"/>
        <v>11.693359999999998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744.8</v>
      </c>
      <c r="E113" s="13">
        <f t="shared" si="1"/>
        <v>2.68128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744.8</v>
      </c>
      <c r="E114" s="13">
        <f t="shared" si="1"/>
        <v>61.8184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744.8</v>
      </c>
      <c r="E115" s="13">
        <f t="shared" si="1"/>
        <v>145.38496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744.8</v>
      </c>
      <c r="E116" s="52">
        <f t="shared" si="1"/>
        <v>837.49214752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744.8</v>
      </c>
      <c r="E117" s="13">
        <f t="shared" si="1"/>
        <v>414.25776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744.8</v>
      </c>
      <c r="E118" s="13">
        <f t="shared" si="1"/>
        <v>83.68006752000001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744.8</v>
      </c>
      <c r="E119" s="13">
        <f t="shared" si="1"/>
        <v>135.1812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744.8</v>
      </c>
      <c r="E120" s="13">
        <f t="shared" si="1"/>
        <v>204.37311999999997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744.8</v>
      </c>
      <c r="E121" s="52">
        <f t="shared" si="1"/>
        <v>1552.87076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744.8</v>
      </c>
      <c r="E122" s="52">
        <f t="shared" si="1"/>
        <v>826.7987559999998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744.8</v>
      </c>
      <c r="E123" s="52">
        <f t="shared" si="1"/>
        <v>6.703199999999999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744.8</v>
      </c>
      <c r="E124" s="52">
        <f t="shared" si="1"/>
        <v>7852.102724815999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744.8</v>
      </c>
      <c r="E125" s="13">
        <f t="shared" si="1"/>
        <v>471.16048</v>
      </c>
    </row>
    <row r="126" spans="1:5" ht="15">
      <c r="A126" s="64">
        <v>10</v>
      </c>
      <c r="B126" s="65" t="s">
        <v>55</v>
      </c>
      <c r="C126" s="66">
        <v>0.0948</v>
      </c>
      <c r="D126" s="67">
        <f>D116</f>
        <v>744.8</v>
      </c>
      <c r="E126" s="68">
        <v>70.64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744.8</v>
      </c>
      <c r="E127" s="52">
        <f>E124+E125+E126</f>
        <v>8393.903204815999</v>
      </c>
    </row>
    <row r="128" spans="1:5" ht="15">
      <c r="A128" s="84"/>
      <c r="B128" s="85"/>
      <c r="C128" s="86"/>
      <c r="D128" s="87"/>
      <c r="E128" s="88"/>
    </row>
    <row r="129" spans="1:5" ht="15">
      <c r="A129" s="84"/>
      <c r="B129" s="85"/>
      <c r="C129" s="89">
        <v>11.27</v>
      </c>
      <c r="D129" s="87"/>
      <c r="E129" s="88"/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1"/>
  <sheetViews>
    <sheetView view="pageLayout" workbookViewId="0" topLeftCell="A1">
      <selection activeCell="B2" sqref="B2"/>
    </sheetView>
  </sheetViews>
  <sheetFormatPr defaultColWidth="9.140625" defaultRowHeight="15"/>
  <cols>
    <col min="1" max="1" width="16.140625" style="0" customWidth="1"/>
    <col min="2" max="2" width="41.140625" style="0" customWidth="1"/>
    <col min="3" max="3" width="12.421875" style="0" hidden="1" customWidth="1"/>
    <col min="4" max="4" width="17.00390625" style="0" hidden="1" customWidth="1"/>
    <col min="5" max="5" width="24.140625" style="0" customWidth="1"/>
  </cols>
  <sheetData>
    <row r="1" spans="1:5" ht="34.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57</v>
      </c>
      <c r="B5" s="101"/>
      <c r="C5" s="101"/>
      <c r="D5" s="101"/>
      <c r="E5" s="101"/>
    </row>
    <row r="6" spans="1:5" ht="15">
      <c r="A6" s="1"/>
      <c r="B6" s="1"/>
      <c r="C6" s="1"/>
      <c r="D6" s="1"/>
      <c r="E6" s="1"/>
    </row>
    <row r="7" spans="1:5" ht="15">
      <c r="A7" s="102" t="s">
        <v>0</v>
      </c>
      <c r="B7" s="102"/>
      <c r="C7" s="102"/>
      <c r="D7" s="102"/>
      <c r="E7" s="102"/>
    </row>
    <row r="8" spans="1:5" ht="15">
      <c r="A8" s="96" t="s">
        <v>1</v>
      </c>
      <c r="B8" s="96"/>
      <c r="C8" s="8"/>
      <c r="D8" s="8"/>
      <c r="E8" s="9">
        <v>4402.2</v>
      </c>
    </row>
    <row r="9" spans="1:5" ht="15">
      <c r="A9" s="96" t="s">
        <v>2</v>
      </c>
      <c r="B9" s="96"/>
      <c r="C9" s="8"/>
      <c r="D9" s="8"/>
      <c r="E9" s="9">
        <v>10.08</v>
      </c>
    </row>
    <row r="10" spans="1:5" ht="15">
      <c r="A10" s="97"/>
      <c r="B10" s="97"/>
      <c r="C10" s="8"/>
      <c r="D10" s="8"/>
      <c r="E10" s="14">
        <f>E8*E9</f>
        <v>44374.176</v>
      </c>
    </row>
    <row r="11" spans="1:5" ht="68.25" customHeight="1">
      <c r="A11" s="10" t="s">
        <v>43</v>
      </c>
      <c r="B11" s="11" t="s">
        <v>3</v>
      </c>
      <c r="C11" s="98" t="s">
        <v>42</v>
      </c>
      <c r="D11" s="98"/>
      <c r="E11" s="98"/>
    </row>
    <row r="12" spans="1:5" ht="23.25">
      <c r="A12" s="42">
        <v>1</v>
      </c>
      <c r="B12" s="43" t="s">
        <v>44</v>
      </c>
      <c r="C12" s="33">
        <f>SUM(C15:C23)</f>
        <v>2.1655808000000003</v>
      </c>
      <c r="D12" s="8">
        <v>4402.2</v>
      </c>
      <c r="E12" s="52">
        <f>C12*D12</f>
        <v>9533.319797760001</v>
      </c>
    </row>
    <row r="13" spans="1:5" ht="15">
      <c r="A13" s="2"/>
      <c r="B13" s="2" t="s">
        <v>4</v>
      </c>
      <c r="C13" s="49"/>
      <c r="D13" s="8">
        <f>E8</f>
        <v>4402.2</v>
      </c>
      <c r="E13" s="13">
        <f aca="true" t="shared" si="0" ref="E13:E67">C13*D13</f>
        <v>0</v>
      </c>
    </row>
    <row r="14" spans="1:5" ht="15">
      <c r="A14" s="3">
        <v>1.1</v>
      </c>
      <c r="B14" s="2" t="s">
        <v>45</v>
      </c>
      <c r="C14" s="5">
        <f>C15+C16</f>
        <v>1.5504</v>
      </c>
      <c r="D14" s="8">
        <f>E8</f>
        <v>4402.2</v>
      </c>
      <c r="E14" s="13">
        <f t="shared" si="0"/>
        <v>6825.17088</v>
      </c>
    </row>
    <row r="15" spans="1:5" ht="15">
      <c r="A15" s="2"/>
      <c r="B15" s="2" t="s">
        <v>5</v>
      </c>
      <c r="C15" s="6">
        <v>1.5504</v>
      </c>
      <c r="D15" s="8">
        <f>E8</f>
        <v>4402.2</v>
      </c>
      <c r="E15" s="13">
        <f t="shared" si="0"/>
        <v>6825.17088</v>
      </c>
    </row>
    <row r="16" spans="1:5" ht="15">
      <c r="A16" s="2"/>
      <c r="B16" s="2" t="s">
        <v>6</v>
      </c>
      <c r="C16" s="6"/>
      <c r="D16" s="8">
        <f>E8</f>
        <v>4402.2</v>
      </c>
      <c r="E16" s="13"/>
    </row>
    <row r="17" spans="1:5" ht="15">
      <c r="A17" s="2">
        <v>1.2</v>
      </c>
      <c r="B17" s="4" t="s">
        <v>125</v>
      </c>
      <c r="C17" s="6">
        <f>(C15+C16)*0.202</f>
        <v>0.31318080000000004</v>
      </c>
      <c r="D17" s="8">
        <f>E8</f>
        <v>4402.2</v>
      </c>
      <c r="E17" s="13">
        <f t="shared" si="0"/>
        <v>1378.68451776</v>
      </c>
    </row>
    <row r="18" spans="1:5" ht="15">
      <c r="A18" s="2">
        <v>1.3</v>
      </c>
      <c r="B18" s="2" t="s">
        <v>7</v>
      </c>
      <c r="C18" s="7">
        <v>0.0144</v>
      </c>
      <c r="D18" s="8">
        <f>E8</f>
        <v>4402.2</v>
      </c>
      <c r="E18" s="13">
        <f t="shared" si="0"/>
        <v>63.391679999999994</v>
      </c>
    </row>
    <row r="19" spans="1:5" ht="15">
      <c r="A19" s="2">
        <v>1.4</v>
      </c>
      <c r="B19" s="2" t="s">
        <v>8</v>
      </c>
      <c r="C19" s="7">
        <v>0.1122</v>
      </c>
      <c r="D19" s="8">
        <f>E8</f>
        <v>4402.2</v>
      </c>
      <c r="E19" s="13">
        <f t="shared" si="0"/>
        <v>493.92683999999997</v>
      </c>
    </row>
    <row r="20" spans="1:5" ht="15">
      <c r="A20" s="2">
        <v>1.5</v>
      </c>
      <c r="B20" s="39" t="s">
        <v>9</v>
      </c>
      <c r="C20" s="34"/>
      <c r="D20" s="8">
        <f>E8</f>
        <v>4402.2</v>
      </c>
      <c r="E20" s="13"/>
    </row>
    <row r="21" spans="1:5" ht="15">
      <c r="A21" s="2">
        <v>1.6</v>
      </c>
      <c r="B21" s="39" t="s">
        <v>10</v>
      </c>
      <c r="C21" s="34">
        <v>0.075</v>
      </c>
      <c r="D21" s="8">
        <f>E8</f>
        <v>4402.2</v>
      </c>
      <c r="E21" s="13">
        <f t="shared" si="0"/>
        <v>330.16499999999996</v>
      </c>
    </row>
    <row r="22" spans="1:5" ht="15">
      <c r="A22" s="2">
        <v>1.7</v>
      </c>
      <c r="B22" s="39" t="s">
        <v>11</v>
      </c>
      <c r="C22" s="35">
        <v>0.1004</v>
      </c>
      <c r="D22" s="8">
        <f>E8</f>
        <v>4402.2</v>
      </c>
      <c r="E22" s="13">
        <f t="shared" si="0"/>
        <v>441.98088</v>
      </c>
    </row>
    <row r="23" spans="1:5" ht="15">
      <c r="A23" s="2">
        <v>1.8</v>
      </c>
      <c r="B23" s="39" t="s">
        <v>46</v>
      </c>
      <c r="C23" s="34"/>
      <c r="D23" s="8">
        <f>E8</f>
        <v>4402.2</v>
      </c>
      <c r="E23" s="13">
        <f t="shared" si="0"/>
        <v>0</v>
      </c>
    </row>
    <row r="24" spans="1:5" ht="15">
      <c r="A24" s="40">
        <v>2</v>
      </c>
      <c r="B24" s="44" t="s">
        <v>12</v>
      </c>
      <c r="C24" s="33">
        <f>SUM(C25:C38)</f>
        <v>1.8464999999999998</v>
      </c>
      <c r="D24" s="8">
        <f>E8</f>
        <v>4402.2</v>
      </c>
      <c r="E24" s="52">
        <f t="shared" si="0"/>
        <v>8128.662299999999</v>
      </c>
    </row>
    <row r="25" spans="1:5" ht="15">
      <c r="A25" s="39">
        <v>2.1</v>
      </c>
      <c r="B25" s="39" t="s">
        <v>13</v>
      </c>
      <c r="C25" s="34">
        <v>0.601</v>
      </c>
      <c r="D25" s="8">
        <f>E8</f>
        <v>4402.2</v>
      </c>
      <c r="E25" s="13">
        <f t="shared" si="0"/>
        <v>2645.7221999999997</v>
      </c>
    </row>
    <row r="26" spans="1:5" ht="15">
      <c r="A26" s="39">
        <v>2.2</v>
      </c>
      <c r="B26" s="39" t="s">
        <v>14</v>
      </c>
      <c r="C26" s="34">
        <v>0.2161</v>
      </c>
      <c r="D26" s="8">
        <f>E8</f>
        <v>4402.2</v>
      </c>
      <c r="E26" s="13">
        <f t="shared" si="0"/>
        <v>951.3154199999999</v>
      </c>
    </row>
    <row r="27" spans="1:5" ht="23.25">
      <c r="A27" s="39">
        <v>2.3</v>
      </c>
      <c r="B27" s="45" t="s">
        <v>15</v>
      </c>
      <c r="C27" s="34">
        <v>0.553</v>
      </c>
      <c r="D27" s="8">
        <f>E8</f>
        <v>4402.2</v>
      </c>
      <c r="E27" s="13">
        <f t="shared" si="0"/>
        <v>2434.4166</v>
      </c>
    </row>
    <row r="28" spans="1:5" ht="23.25">
      <c r="A28" s="39">
        <v>2.4</v>
      </c>
      <c r="B28" s="45" t="s">
        <v>47</v>
      </c>
      <c r="C28" s="34">
        <v>0.0288</v>
      </c>
      <c r="D28" s="8">
        <f>E8</f>
        <v>4402.2</v>
      </c>
      <c r="E28" s="13">
        <f t="shared" si="0"/>
        <v>126.78335999999999</v>
      </c>
    </row>
    <row r="29" spans="1:5" ht="15">
      <c r="A29" s="39">
        <v>2.5</v>
      </c>
      <c r="B29" s="39" t="s">
        <v>16</v>
      </c>
      <c r="C29" s="34">
        <v>0.2332</v>
      </c>
      <c r="D29" s="12">
        <f>E8</f>
        <v>4402.2</v>
      </c>
      <c r="E29" s="13">
        <f t="shared" si="0"/>
        <v>1026.59304</v>
      </c>
    </row>
    <row r="30" spans="1:5" ht="15">
      <c r="A30" s="39">
        <v>2.6</v>
      </c>
      <c r="B30" s="39" t="s">
        <v>48</v>
      </c>
      <c r="C30" s="34">
        <v>0.0469</v>
      </c>
      <c r="D30" s="8">
        <f>E8</f>
        <v>4402.2</v>
      </c>
      <c r="E30" s="13">
        <f t="shared" si="0"/>
        <v>206.46317999999997</v>
      </c>
    </row>
    <row r="31" spans="1:5" ht="23.25">
      <c r="A31" s="39">
        <v>2.7</v>
      </c>
      <c r="B31" s="45" t="s">
        <v>17</v>
      </c>
      <c r="C31" s="34">
        <v>0.0092</v>
      </c>
      <c r="D31" s="8">
        <f>D30</f>
        <v>4402.2</v>
      </c>
      <c r="E31" s="13">
        <f t="shared" si="0"/>
        <v>40.50024</v>
      </c>
    </row>
    <row r="32" spans="1:5" ht="15">
      <c r="A32" s="39">
        <v>2.8</v>
      </c>
      <c r="B32" s="39" t="s">
        <v>49</v>
      </c>
      <c r="C32" s="34">
        <v>0.0282</v>
      </c>
      <c r="D32" s="8">
        <f>D31</f>
        <v>4402.2</v>
      </c>
      <c r="E32" s="13">
        <f t="shared" si="0"/>
        <v>124.14204</v>
      </c>
    </row>
    <row r="33" spans="1:5" ht="15">
      <c r="A33" s="39">
        <v>2.9</v>
      </c>
      <c r="B33" s="39" t="s">
        <v>18</v>
      </c>
      <c r="C33" s="34">
        <v>0.0484</v>
      </c>
      <c r="D33" s="8">
        <f>D31</f>
        <v>4402.2</v>
      </c>
      <c r="E33" s="13">
        <f t="shared" si="0"/>
        <v>213.06647999999998</v>
      </c>
    </row>
    <row r="34" spans="1:5" ht="15">
      <c r="A34" s="46" t="s">
        <v>50</v>
      </c>
      <c r="B34" s="39" t="s">
        <v>19</v>
      </c>
      <c r="C34" s="34">
        <v>0.0145</v>
      </c>
      <c r="D34" s="8">
        <f>D31</f>
        <v>4402.2</v>
      </c>
      <c r="E34" s="13">
        <f t="shared" si="0"/>
        <v>63.8319</v>
      </c>
    </row>
    <row r="35" spans="1:5" ht="23.25">
      <c r="A35" s="39">
        <v>2.11</v>
      </c>
      <c r="B35" s="45" t="s">
        <v>20</v>
      </c>
      <c r="C35" s="34">
        <v>0.0263</v>
      </c>
      <c r="D35" s="8">
        <f>D32</f>
        <v>4402.2</v>
      </c>
      <c r="E35" s="13">
        <f t="shared" si="0"/>
        <v>115.77786</v>
      </c>
    </row>
    <row r="36" spans="1:5" ht="15">
      <c r="A36" s="39">
        <v>2.12</v>
      </c>
      <c r="B36" s="39" t="s">
        <v>21</v>
      </c>
      <c r="C36" s="34">
        <v>0.021</v>
      </c>
      <c r="D36" s="8">
        <f>D35</f>
        <v>4402.2</v>
      </c>
      <c r="E36" s="13">
        <f t="shared" si="0"/>
        <v>92.4462</v>
      </c>
    </row>
    <row r="37" spans="1:5" ht="23.25">
      <c r="A37" s="39">
        <v>2.13</v>
      </c>
      <c r="B37" s="45" t="s">
        <v>22</v>
      </c>
      <c r="C37" s="34">
        <v>0.0199</v>
      </c>
      <c r="D37" s="8">
        <f>D35</f>
        <v>4402.2</v>
      </c>
      <c r="E37" s="13">
        <f t="shared" si="0"/>
        <v>87.60378</v>
      </c>
    </row>
    <row r="38" spans="1:5" ht="15">
      <c r="A38" s="39">
        <v>2.14</v>
      </c>
      <c r="B38" s="45" t="s">
        <v>46</v>
      </c>
      <c r="C38" s="34"/>
      <c r="D38" s="8">
        <f>D35</f>
        <v>4402.2</v>
      </c>
      <c r="E38" s="13">
        <f t="shared" si="0"/>
        <v>0</v>
      </c>
    </row>
    <row r="39" spans="1:5" ht="23.25">
      <c r="A39" s="40">
        <v>3</v>
      </c>
      <c r="B39" s="43" t="s">
        <v>23</v>
      </c>
      <c r="C39" s="33">
        <f>SUM(C40:C44)</f>
        <v>0</v>
      </c>
      <c r="D39" s="8">
        <f>D36</f>
        <v>4402.2</v>
      </c>
      <c r="E39" s="52">
        <f t="shared" si="0"/>
        <v>0</v>
      </c>
    </row>
    <row r="40" spans="1:5" ht="15" hidden="1">
      <c r="A40" s="39">
        <v>3.1</v>
      </c>
      <c r="B40" s="39" t="s">
        <v>24</v>
      </c>
      <c r="C40" s="34"/>
      <c r="D40" s="8">
        <f>D39</f>
        <v>4402.2</v>
      </c>
      <c r="E40" s="13">
        <f t="shared" si="0"/>
        <v>0</v>
      </c>
    </row>
    <row r="41" spans="1:5" ht="15" hidden="1">
      <c r="A41" s="39">
        <v>3.2</v>
      </c>
      <c r="B41" s="39" t="s">
        <v>25</v>
      </c>
      <c r="C41" s="34"/>
      <c r="D41" s="8">
        <f>D40</f>
        <v>4402.2</v>
      </c>
      <c r="E41" s="13">
        <f t="shared" si="0"/>
        <v>0</v>
      </c>
    </row>
    <row r="42" spans="1:5" ht="15" hidden="1">
      <c r="A42" s="39">
        <v>3.3</v>
      </c>
      <c r="B42" s="39" t="s">
        <v>26</v>
      </c>
      <c r="C42" s="34"/>
      <c r="D42" s="8">
        <f>D40</f>
        <v>4402.2</v>
      </c>
      <c r="E42" s="13">
        <f t="shared" si="0"/>
        <v>0</v>
      </c>
    </row>
    <row r="43" spans="1:5" ht="15" hidden="1">
      <c r="A43" s="39">
        <v>3.4</v>
      </c>
      <c r="B43" s="39" t="s">
        <v>27</v>
      </c>
      <c r="C43" s="34"/>
      <c r="D43" s="8">
        <f>D40</f>
        <v>4402.2</v>
      </c>
      <c r="E43" s="13">
        <f t="shared" si="0"/>
        <v>0</v>
      </c>
    </row>
    <row r="44" spans="1:5" ht="15" hidden="1">
      <c r="A44" s="39">
        <v>3.5</v>
      </c>
      <c r="B44" s="39" t="s">
        <v>28</v>
      </c>
      <c r="C44" s="34"/>
      <c r="D44" s="8">
        <f>D40</f>
        <v>4402.2</v>
      </c>
      <c r="E44" s="13">
        <f t="shared" si="0"/>
        <v>0</v>
      </c>
    </row>
    <row r="45" spans="1:5" ht="23.25">
      <c r="A45" s="40">
        <v>4</v>
      </c>
      <c r="B45" s="43" t="s">
        <v>29</v>
      </c>
      <c r="C45" s="33">
        <f>SUM(C46:C53)</f>
        <v>2.5897548000000006</v>
      </c>
      <c r="D45" s="8">
        <f>D42</f>
        <v>4402.2</v>
      </c>
      <c r="E45" s="52">
        <f t="shared" si="0"/>
        <v>11400.618580560002</v>
      </c>
    </row>
    <row r="46" spans="1:5" ht="23.25">
      <c r="A46" s="39">
        <v>4.1</v>
      </c>
      <c r="B46" s="45" t="s">
        <v>51</v>
      </c>
      <c r="C46" s="34">
        <v>1.6874</v>
      </c>
      <c r="D46" s="8">
        <f>D44</f>
        <v>4402.2</v>
      </c>
      <c r="E46" s="13">
        <f t="shared" si="0"/>
        <v>7428.27228</v>
      </c>
    </row>
    <row r="47" spans="1:5" ht="15">
      <c r="A47" s="39">
        <v>4.2</v>
      </c>
      <c r="B47" s="45" t="s">
        <v>125</v>
      </c>
      <c r="C47" s="34">
        <f>C46*0.202</f>
        <v>0.3408548</v>
      </c>
      <c r="D47" s="8">
        <f>D44</f>
        <v>4402.2</v>
      </c>
      <c r="E47" s="13">
        <f t="shared" si="0"/>
        <v>1500.51100056</v>
      </c>
    </row>
    <row r="48" spans="1:5" ht="15">
      <c r="A48" s="39">
        <v>4.3</v>
      </c>
      <c r="B48" s="39" t="s">
        <v>30</v>
      </c>
      <c r="C48" s="34">
        <v>0.2713</v>
      </c>
      <c r="D48" s="8">
        <f>D44</f>
        <v>4402.2</v>
      </c>
      <c r="E48" s="13">
        <f t="shared" si="0"/>
        <v>1194.31686</v>
      </c>
    </row>
    <row r="49" spans="1:5" ht="15">
      <c r="A49" s="39">
        <v>4.4</v>
      </c>
      <c r="B49" s="39" t="s">
        <v>31</v>
      </c>
      <c r="C49" s="34">
        <v>0.0212</v>
      </c>
      <c r="D49" s="8">
        <f>D44</f>
        <v>4402.2</v>
      </c>
      <c r="E49" s="13">
        <f t="shared" si="0"/>
        <v>93.32664</v>
      </c>
    </row>
    <row r="50" spans="1:5" ht="15">
      <c r="A50" s="39">
        <v>4.5</v>
      </c>
      <c r="B50" s="39" t="s">
        <v>32</v>
      </c>
      <c r="C50" s="34">
        <v>0.019</v>
      </c>
      <c r="D50" s="8">
        <f>D45</f>
        <v>4402.2</v>
      </c>
      <c r="E50" s="13">
        <f t="shared" si="0"/>
        <v>83.64179999999999</v>
      </c>
    </row>
    <row r="51" spans="1:5" ht="15">
      <c r="A51" s="39">
        <v>4.6</v>
      </c>
      <c r="B51" s="39" t="s">
        <v>33</v>
      </c>
      <c r="C51" s="34">
        <v>0.0036000000000000003</v>
      </c>
      <c r="D51" s="8">
        <f>D45</f>
        <v>4402.2</v>
      </c>
      <c r="E51" s="13">
        <f t="shared" si="0"/>
        <v>15.84792</v>
      </c>
    </row>
    <row r="52" spans="1:5" ht="15">
      <c r="A52" s="39">
        <v>4.7</v>
      </c>
      <c r="B52" s="39" t="s">
        <v>34</v>
      </c>
      <c r="C52" s="34">
        <v>0.083</v>
      </c>
      <c r="D52" s="8">
        <f>D45</f>
        <v>4402.2</v>
      </c>
      <c r="E52" s="13">
        <f t="shared" si="0"/>
        <v>365.3826</v>
      </c>
    </row>
    <row r="53" spans="1:5" ht="15">
      <c r="A53" s="39">
        <v>4.8</v>
      </c>
      <c r="B53" s="39" t="s">
        <v>52</v>
      </c>
      <c r="C53" s="34">
        <v>0.1634</v>
      </c>
      <c r="D53" s="8">
        <f>D46</f>
        <v>4402.2</v>
      </c>
      <c r="E53" s="13">
        <f t="shared" si="0"/>
        <v>719.3194799999999</v>
      </c>
    </row>
    <row r="54" spans="1:5" ht="15">
      <c r="A54" s="40">
        <v>5</v>
      </c>
      <c r="B54" s="44" t="s">
        <v>35</v>
      </c>
      <c r="C54" s="33">
        <f>SUM(C55:C59)</f>
        <v>0.9995544000000001</v>
      </c>
      <c r="D54" s="8">
        <f>D44</f>
        <v>4402.2</v>
      </c>
      <c r="E54" s="52">
        <f t="shared" si="0"/>
        <v>4400.23837968</v>
      </c>
    </row>
    <row r="55" spans="1:5" ht="23.25">
      <c r="A55" s="39">
        <v>5.1</v>
      </c>
      <c r="B55" s="45" t="s">
        <v>53</v>
      </c>
      <c r="C55" s="34">
        <v>0.4572</v>
      </c>
      <c r="D55" s="8">
        <f>D44</f>
        <v>4402.2</v>
      </c>
      <c r="E55" s="13">
        <f t="shared" si="0"/>
        <v>2012.6858399999999</v>
      </c>
    </row>
    <row r="56" spans="1:5" ht="15">
      <c r="A56" s="39">
        <v>5.2</v>
      </c>
      <c r="B56" s="45" t="s">
        <v>125</v>
      </c>
      <c r="C56" s="34">
        <f>C55*0.202</f>
        <v>0.0923544</v>
      </c>
      <c r="D56" s="8">
        <f>D44</f>
        <v>4402.2</v>
      </c>
      <c r="E56" s="13">
        <f t="shared" si="0"/>
        <v>406.56253968</v>
      </c>
    </row>
    <row r="57" spans="1:5" ht="15">
      <c r="A57" s="39">
        <v>5.3</v>
      </c>
      <c r="B57" s="39" t="s">
        <v>36</v>
      </c>
      <c r="C57" s="34">
        <v>0.18</v>
      </c>
      <c r="D57" s="8">
        <f>D45</f>
        <v>4402.2</v>
      </c>
      <c r="E57" s="13">
        <f t="shared" si="0"/>
        <v>792.396</v>
      </c>
    </row>
    <row r="58" spans="1:5" ht="15">
      <c r="A58" s="39">
        <v>5.4</v>
      </c>
      <c r="B58" s="39" t="s">
        <v>37</v>
      </c>
      <c r="C58" s="34">
        <v>0.261</v>
      </c>
      <c r="D58" s="8">
        <f>D46</f>
        <v>4402.2</v>
      </c>
      <c r="E58" s="13">
        <f t="shared" si="0"/>
        <v>1148.9741999999999</v>
      </c>
    </row>
    <row r="59" spans="1:5" ht="15">
      <c r="A59" s="39">
        <v>5.5</v>
      </c>
      <c r="B59" s="39" t="s">
        <v>46</v>
      </c>
      <c r="C59" s="34">
        <v>0.009</v>
      </c>
      <c r="D59" s="8">
        <f>D49</f>
        <v>4402.2</v>
      </c>
      <c r="E59" s="13">
        <f t="shared" si="0"/>
        <v>39.6198</v>
      </c>
    </row>
    <row r="60" spans="1:5" ht="15">
      <c r="A60" s="40">
        <v>6</v>
      </c>
      <c r="B60" s="43" t="s">
        <v>54</v>
      </c>
      <c r="C60" s="33">
        <v>2.24</v>
      </c>
      <c r="D60" s="8">
        <f>D49</f>
        <v>4402.2</v>
      </c>
      <c r="E60" s="52">
        <f>(C60*D60)</f>
        <v>9860.928</v>
      </c>
    </row>
    <row r="61" spans="1:5" ht="15">
      <c r="A61" s="2">
        <v>6.1</v>
      </c>
      <c r="B61" s="4" t="s">
        <v>128</v>
      </c>
      <c r="C61" s="54">
        <f>10.08*9.85%</f>
        <v>0.9928799999999999</v>
      </c>
      <c r="D61" s="8"/>
      <c r="E61" s="55">
        <f>E9*9.85%*E8</f>
        <v>4370.856335999999</v>
      </c>
    </row>
    <row r="62" spans="1:5" ht="15">
      <c r="A62" s="40">
        <v>7</v>
      </c>
      <c r="B62" s="44" t="s">
        <v>38</v>
      </c>
      <c r="C62" s="33">
        <v>0.009</v>
      </c>
      <c r="D62" s="8">
        <f>D49</f>
        <v>4402.2</v>
      </c>
      <c r="E62" s="52">
        <f t="shared" si="0"/>
        <v>39.6198</v>
      </c>
    </row>
    <row r="63" spans="1:5" ht="15">
      <c r="A63" s="40">
        <v>8</v>
      </c>
      <c r="B63" s="44" t="s">
        <v>39</v>
      </c>
      <c r="C63" s="37">
        <f>C62+C60+C54+C45+C39+C24+C12</f>
        <v>9.85039</v>
      </c>
      <c r="D63" s="8">
        <f>D51</f>
        <v>4402.2</v>
      </c>
      <c r="E63" s="52">
        <f t="shared" si="0"/>
        <v>43363.386858000005</v>
      </c>
    </row>
    <row r="64" spans="1:5" ht="15">
      <c r="A64" s="47">
        <v>9</v>
      </c>
      <c r="B64" s="39" t="s">
        <v>40</v>
      </c>
      <c r="C64" s="34">
        <v>0.1997</v>
      </c>
      <c r="D64" s="8">
        <f>D53</f>
        <v>4402.2</v>
      </c>
      <c r="E64" s="13">
        <f t="shared" si="0"/>
        <v>879.11934</v>
      </c>
    </row>
    <row r="65" spans="1:5" ht="15">
      <c r="A65" s="47">
        <v>10</v>
      </c>
      <c r="B65" s="39" t="s">
        <v>55</v>
      </c>
      <c r="C65" s="34">
        <f>C64*15%</f>
        <v>0.029954999999999996</v>
      </c>
      <c r="D65" s="8">
        <f>D53</f>
        <v>4402.2</v>
      </c>
      <c r="E65" s="13">
        <f t="shared" si="0"/>
        <v>131.86790099999996</v>
      </c>
    </row>
    <row r="66" spans="1:5" ht="15">
      <c r="A66" s="40">
        <v>11</v>
      </c>
      <c r="B66" s="40" t="s">
        <v>41</v>
      </c>
      <c r="C66" s="33">
        <f>C63+C64+C65</f>
        <v>10.080045</v>
      </c>
      <c r="D66" s="8">
        <f>D54</f>
        <v>4402.2</v>
      </c>
      <c r="E66" s="52">
        <f t="shared" si="0"/>
        <v>44374.374099</v>
      </c>
    </row>
    <row r="67" spans="1:5" ht="23.25">
      <c r="A67" s="39"/>
      <c r="B67" s="45" t="s">
        <v>56</v>
      </c>
      <c r="C67" s="38">
        <v>10.08</v>
      </c>
      <c r="D67" s="8">
        <f>D55</f>
        <v>4402.2</v>
      </c>
      <c r="E67" s="13">
        <f t="shared" si="0"/>
        <v>44374.176</v>
      </c>
    </row>
    <row r="69" spans="1:5" ht="15" hidden="1">
      <c r="A69" s="103" t="s">
        <v>96</v>
      </c>
      <c r="B69" s="103"/>
      <c r="C69" s="103"/>
      <c r="D69" s="103"/>
      <c r="E69" s="103"/>
    </row>
    <row r="71" spans="1:5" ht="36" customHeight="1" thickBot="1">
      <c r="A71" s="99" t="s">
        <v>145</v>
      </c>
      <c r="B71" s="100"/>
      <c r="C71" s="100"/>
      <c r="D71" s="100"/>
      <c r="E71" s="100"/>
    </row>
    <row r="72" ht="15">
      <c r="A72" t="s">
        <v>146</v>
      </c>
    </row>
    <row r="74" spans="1:5" ht="15">
      <c r="A74" s="101" t="s">
        <v>57</v>
      </c>
      <c r="B74" s="101"/>
      <c r="C74" s="101"/>
      <c r="D74" s="101"/>
      <c r="E74" s="101"/>
    </row>
    <row r="75" spans="1:5" ht="15">
      <c r="A75" s="1"/>
      <c r="B75" s="1"/>
      <c r="C75" s="1"/>
      <c r="D75" s="1"/>
      <c r="E75" s="1"/>
    </row>
    <row r="76" spans="1:5" ht="15">
      <c r="A76" s="102" t="s">
        <v>0</v>
      </c>
      <c r="B76" s="102"/>
      <c r="C76" s="102"/>
      <c r="D76" s="102"/>
      <c r="E76" s="102"/>
    </row>
    <row r="77" spans="1:5" ht="15">
      <c r="A77" s="96" t="s">
        <v>1</v>
      </c>
      <c r="B77" s="96"/>
      <c r="C77" s="8"/>
      <c r="D77" s="8"/>
      <c r="E77" s="9">
        <v>4402.2</v>
      </c>
    </row>
    <row r="78" spans="1:5" ht="15">
      <c r="A78" s="96" t="s">
        <v>2</v>
      </c>
      <c r="B78" s="96"/>
      <c r="C78" s="8"/>
      <c r="D78" s="8"/>
      <c r="E78" s="9">
        <v>11.27</v>
      </c>
    </row>
    <row r="79" spans="1:5" ht="15">
      <c r="A79" s="97"/>
      <c r="B79" s="97"/>
      <c r="C79" s="8"/>
      <c r="D79" s="8"/>
      <c r="E79" s="14">
        <f>E77*E78</f>
        <v>49612.793999999994</v>
      </c>
    </row>
    <row r="80" spans="1:5" ht="42" customHeight="1">
      <c r="A80" s="10" t="s">
        <v>43</v>
      </c>
      <c r="B80" s="11" t="s">
        <v>3</v>
      </c>
      <c r="C80" s="98" t="s">
        <v>42</v>
      </c>
      <c r="D80" s="98"/>
      <c r="E80" s="98"/>
    </row>
    <row r="81" spans="1:5" ht="23.25">
      <c r="A81" s="42">
        <v>1</v>
      </c>
      <c r="B81" s="43" t="s">
        <v>44</v>
      </c>
      <c r="C81" s="33">
        <f>SUM(C84:C91)</f>
        <v>2.3216834</v>
      </c>
      <c r="D81" s="8">
        <v>4402.2</v>
      </c>
      <c r="E81" s="52">
        <f>SUM(E84:E91)</f>
        <v>10220.514663479998</v>
      </c>
    </row>
    <row r="82" spans="1:5" ht="15">
      <c r="A82" s="60"/>
      <c r="B82" s="61" t="s">
        <v>4</v>
      </c>
      <c r="C82" s="62"/>
      <c r="D82" s="8">
        <f>E77</f>
        <v>4402.2</v>
      </c>
      <c r="E82" s="13"/>
    </row>
    <row r="83" spans="1:5" ht="15">
      <c r="A83" s="3">
        <v>1.1</v>
      </c>
      <c r="B83" s="4" t="s">
        <v>45</v>
      </c>
      <c r="C83" s="5">
        <f>C84+C85</f>
        <v>1.6717</v>
      </c>
      <c r="D83" s="8">
        <f>E77</f>
        <v>4402.2</v>
      </c>
      <c r="E83" s="13">
        <f aca="true" t="shared" si="1" ref="E83:E125">C83*D83</f>
        <v>7359.15774</v>
      </c>
    </row>
    <row r="84" spans="1:5" ht="15">
      <c r="A84" s="2"/>
      <c r="B84" s="4" t="s">
        <v>5</v>
      </c>
      <c r="C84" s="6">
        <v>1.6717</v>
      </c>
      <c r="D84" s="8">
        <f>E77</f>
        <v>4402.2</v>
      </c>
      <c r="E84" s="13">
        <f t="shared" si="1"/>
        <v>7359.15774</v>
      </c>
    </row>
    <row r="85" spans="1:5" ht="15">
      <c r="A85" s="2"/>
      <c r="B85" s="4" t="s">
        <v>6</v>
      </c>
      <c r="C85" s="6"/>
      <c r="D85" s="8">
        <f>E77</f>
        <v>4402.2</v>
      </c>
      <c r="E85" s="13"/>
    </row>
    <row r="86" spans="1:5" ht="15">
      <c r="A86" s="2">
        <v>1.2</v>
      </c>
      <c r="B86" s="4" t="s">
        <v>125</v>
      </c>
      <c r="C86" s="6">
        <f>(C84+C85)*0.202</f>
        <v>0.3376834</v>
      </c>
      <c r="D86" s="8">
        <f>E77</f>
        <v>4402.2</v>
      </c>
      <c r="E86" s="13">
        <f t="shared" si="1"/>
        <v>1486.54986348</v>
      </c>
    </row>
    <row r="87" spans="1:5" ht="23.25">
      <c r="A87" s="2">
        <v>1.3</v>
      </c>
      <c r="B87" s="4" t="s">
        <v>147</v>
      </c>
      <c r="C87" s="6">
        <v>0.0143</v>
      </c>
      <c r="D87" s="8">
        <f>E77</f>
        <v>4402.2</v>
      </c>
      <c r="E87" s="13">
        <f t="shared" si="1"/>
        <v>62.95146</v>
      </c>
    </row>
    <row r="88" spans="1:5" ht="15">
      <c r="A88" s="2">
        <v>1.4</v>
      </c>
      <c r="B88" s="45" t="s">
        <v>9</v>
      </c>
      <c r="C88" s="34"/>
      <c r="D88" s="8">
        <f>E77</f>
        <v>4402.2</v>
      </c>
      <c r="E88" s="13"/>
    </row>
    <row r="89" spans="1:5" ht="15">
      <c r="A89" s="2">
        <v>1.5</v>
      </c>
      <c r="B89" s="45" t="s">
        <v>10</v>
      </c>
      <c r="C89" s="34">
        <v>0.0816</v>
      </c>
      <c r="D89" s="8">
        <f>E77</f>
        <v>4402.2</v>
      </c>
      <c r="E89" s="13">
        <f t="shared" si="1"/>
        <v>359.21952</v>
      </c>
    </row>
    <row r="90" spans="1:5" ht="15">
      <c r="A90" s="2">
        <v>1.6</v>
      </c>
      <c r="B90" s="45" t="s">
        <v>148</v>
      </c>
      <c r="C90" s="34">
        <v>0.1164</v>
      </c>
      <c r="D90" s="8">
        <f>E77</f>
        <v>4402.2</v>
      </c>
      <c r="E90" s="13">
        <f t="shared" si="1"/>
        <v>512.41608</v>
      </c>
    </row>
    <row r="91" spans="1:5" ht="15">
      <c r="A91" s="2">
        <v>1.7</v>
      </c>
      <c r="B91" s="45" t="s">
        <v>149</v>
      </c>
      <c r="C91" s="63">
        <v>0.1</v>
      </c>
      <c r="D91" s="8">
        <f>E77</f>
        <v>4402.2</v>
      </c>
      <c r="E91" s="13">
        <f t="shared" si="1"/>
        <v>440.22</v>
      </c>
    </row>
    <row r="92" spans="1:5" ht="15">
      <c r="A92" s="40">
        <v>2</v>
      </c>
      <c r="B92" s="43" t="s">
        <v>12</v>
      </c>
      <c r="C92" s="33">
        <f>SUM(C93:C105)</f>
        <v>2.1762</v>
      </c>
      <c r="D92" s="8">
        <f>E77</f>
        <v>4402.2</v>
      </c>
      <c r="E92" s="52">
        <f>SUM(E93:E105)</f>
        <v>9580.067640000001</v>
      </c>
    </row>
    <row r="93" spans="1:5" ht="15">
      <c r="A93" s="39">
        <v>2.1</v>
      </c>
      <c r="B93" s="45" t="s">
        <v>13</v>
      </c>
      <c r="C93" s="34">
        <v>0.6191</v>
      </c>
      <c r="D93" s="8">
        <f>E77</f>
        <v>4402.2</v>
      </c>
      <c r="E93" s="13">
        <f t="shared" si="1"/>
        <v>2725.40202</v>
      </c>
    </row>
    <row r="94" spans="1:5" ht="15">
      <c r="A94" s="39">
        <v>2.2</v>
      </c>
      <c r="B94" s="45" t="s">
        <v>14</v>
      </c>
      <c r="C94" s="34">
        <v>0.2333</v>
      </c>
      <c r="D94" s="8">
        <f>E77</f>
        <v>4402.2</v>
      </c>
      <c r="E94" s="13">
        <f t="shared" si="1"/>
        <v>1027.03326</v>
      </c>
    </row>
    <row r="95" spans="1:5" ht="23.25">
      <c r="A95" s="39">
        <v>2.3</v>
      </c>
      <c r="B95" s="45" t="s">
        <v>15</v>
      </c>
      <c r="C95" s="34">
        <v>0.6167</v>
      </c>
      <c r="D95" s="8">
        <f>E77</f>
        <v>4402.2</v>
      </c>
      <c r="E95" s="13">
        <f t="shared" si="1"/>
        <v>2714.83674</v>
      </c>
    </row>
    <row r="96" spans="1:5" ht="23.25">
      <c r="A96" s="39">
        <v>2.4</v>
      </c>
      <c r="B96" s="45" t="s">
        <v>47</v>
      </c>
      <c r="C96" s="34">
        <v>0.0334</v>
      </c>
      <c r="D96" s="8">
        <f>E77</f>
        <v>4402.2</v>
      </c>
      <c r="E96" s="13">
        <f t="shared" si="1"/>
        <v>147.03348</v>
      </c>
    </row>
    <row r="97" spans="1:5" ht="15">
      <c r="A97" s="39">
        <v>2.5</v>
      </c>
      <c r="B97" s="45" t="s">
        <v>16</v>
      </c>
      <c r="C97" s="34">
        <v>0.2607</v>
      </c>
      <c r="D97" s="8">
        <f>E77</f>
        <v>4402.2</v>
      </c>
      <c r="E97" s="13">
        <f t="shared" si="1"/>
        <v>1147.6535399999998</v>
      </c>
    </row>
    <row r="98" spans="1:5" ht="15">
      <c r="A98" s="39">
        <v>2.6</v>
      </c>
      <c r="B98" s="45" t="s">
        <v>48</v>
      </c>
      <c r="C98" s="34">
        <v>0.0834</v>
      </c>
      <c r="D98" s="12">
        <f>E77</f>
        <v>4402.2</v>
      </c>
      <c r="E98" s="13">
        <f t="shared" si="1"/>
        <v>367.14348</v>
      </c>
    </row>
    <row r="99" spans="1:5" ht="23.25">
      <c r="A99" s="39">
        <v>2.7</v>
      </c>
      <c r="B99" s="45" t="s">
        <v>17</v>
      </c>
      <c r="C99" s="34">
        <v>0.0092</v>
      </c>
      <c r="D99" s="8">
        <f>E77</f>
        <v>4402.2</v>
      </c>
      <c r="E99" s="13">
        <f t="shared" si="1"/>
        <v>40.50024</v>
      </c>
    </row>
    <row r="100" spans="1:5" ht="15">
      <c r="A100" s="39">
        <v>2.8</v>
      </c>
      <c r="B100" s="45" t="s">
        <v>150</v>
      </c>
      <c r="C100" s="34">
        <v>0.1347</v>
      </c>
      <c r="D100" s="8">
        <f>D99</f>
        <v>4402.2</v>
      </c>
      <c r="E100" s="13">
        <f t="shared" si="1"/>
        <v>592.9763399999999</v>
      </c>
    </row>
    <row r="101" spans="1:5" ht="15">
      <c r="A101" s="39">
        <v>2.9</v>
      </c>
      <c r="B101" s="45" t="s">
        <v>18</v>
      </c>
      <c r="C101" s="34">
        <v>0.0483</v>
      </c>
      <c r="D101" s="8">
        <f>D100</f>
        <v>4402.2</v>
      </c>
      <c r="E101" s="13">
        <f t="shared" si="1"/>
        <v>212.62626</v>
      </c>
    </row>
    <row r="102" spans="1:5" ht="15">
      <c r="A102" s="46" t="s">
        <v>50</v>
      </c>
      <c r="B102" s="45" t="s">
        <v>19</v>
      </c>
      <c r="C102" s="34">
        <v>0.0144</v>
      </c>
      <c r="D102" s="8">
        <f>D100</f>
        <v>4402.2</v>
      </c>
      <c r="E102" s="13">
        <f t="shared" si="1"/>
        <v>63.391679999999994</v>
      </c>
    </row>
    <row r="103" spans="1:5" ht="23.25">
      <c r="A103" s="39">
        <v>2.11</v>
      </c>
      <c r="B103" s="45" t="s">
        <v>20</v>
      </c>
      <c r="C103" s="34">
        <v>0.0542</v>
      </c>
      <c r="D103" s="8">
        <f>D100</f>
        <v>4402.2</v>
      </c>
      <c r="E103" s="13">
        <f t="shared" si="1"/>
        <v>238.59923999999998</v>
      </c>
    </row>
    <row r="104" spans="1:5" ht="15">
      <c r="A104" s="39">
        <v>2.12</v>
      </c>
      <c r="B104" s="45" t="s">
        <v>21</v>
      </c>
      <c r="C104" s="34">
        <v>0.049</v>
      </c>
      <c r="D104" s="8">
        <f>D101</f>
        <v>4402.2</v>
      </c>
      <c r="E104" s="13">
        <f t="shared" si="1"/>
        <v>215.7078</v>
      </c>
    </row>
    <row r="105" spans="1:5" ht="23.25">
      <c r="A105" s="39">
        <v>2.13</v>
      </c>
      <c r="B105" s="45" t="s">
        <v>151</v>
      </c>
      <c r="C105" s="34">
        <v>0.0198</v>
      </c>
      <c r="D105" s="8">
        <f>D104</f>
        <v>4402.2</v>
      </c>
      <c r="E105" s="13">
        <f t="shared" si="1"/>
        <v>87.16356</v>
      </c>
    </row>
    <row r="106" spans="1:5" ht="23.25">
      <c r="A106" s="40">
        <v>3</v>
      </c>
      <c r="B106" s="43" t="s">
        <v>23</v>
      </c>
      <c r="C106" s="33">
        <f>SUM(C107:C109)</f>
        <v>0</v>
      </c>
      <c r="D106" s="8">
        <f>D104</f>
        <v>4402.2</v>
      </c>
      <c r="E106" s="52">
        <f t="shared" si="1"/>
        <v>0</v>
      </c>
    </row>
    <row r="107" spans="1:5" ht="15">
      <c r="A107" s="39">
        <v>3.1</v>
      </c>
      <c r="B107" s="45" t="s">
        <v>24</v>
      </c>
      <c r="C107" s="34"/>
      <c r="D107" s="8">
        <f>D104</f>
        <v>4402.2</v>
      </c>
      <c r="E107" s="13"/>
    </row>
    <row r="108" spans="1:5" ht="15">
      <c r="A108" s="39">
        <v>3.2</v>
      </c>
      <c r="B108" s="45" t="s">
        <v>25</v>
      </c>
      <c r="C108" s="34"/>
      <c r="D108" s="8">
        <f>D105</f>
        <v>4402.2</v>
      </c>
      <c r="E108" s="13"/>
    </row>
    <row r="109" spans="1:5" ht="15">
      <c r="A109" s="39">
        <v>3.3</v>
      </c>
      <c r="B109" s="45" t="s">
        <v>28</v>
      </c>
      <c r="C109" s="34"/>
      <c r="D109" s="8">
        <f>D108</f>
        <v>4402.2</v>
      </c>
      <c r="E109" s="13"/>
    </row>
    <row r="110" spans="1:5" ht="23.25">
      <c r="A110" s="40">
        <v>4</v>
      </c>
      <c r="B110" s="43" t="s">
        <v>29</v>
      </c>
      <c r="C110" s="33">
        <f>SUM(C111:C117)</f>
        <v>2.8262796199999998</v>
      </c>
      <c r="D110" s="8">
        <f>D109</f>
        <v>4402.2</v>
      </c>
      <c r="E110" s="52">
        <f>SUM(E111:E117)</f>
        <v>12441.848143164</v>
      </c>
    </row>
    <row r="111" spans="1:5" ht="23.25">
      <c r="A111" s="39">
        <v>4.1</v>
      </c>
      <c r="B111" s="45" t="s">
        <v>51</v>
      </c>
      <c r="C111" s="34">
        <v>1.8294</v>
      </c>
      <c r="D111" s="8">
        <f>D109</f>
        <v>4402.2</v>
      </c>
      <c r="E111" s="13">
        <f t="shared" si="1"/>
        <v>8053.384679999999</v>
      </c>
    </row>
    <row r="112" spans="1:5" ht="15">
      <c r="A112" s="39">
        <v>4.2</v>
      </c>
      <c r="B112" s="45" t="s">
        <v>125</v>
      </c>
      <c r="C112" s="34">
        <f>C111*0.202</f>
        <v>0.3695388</v>
      </c>
      <c r="D112" s="8">
        <f>D109</f>
        <v>4402.2</v>
      </c>
      <c r="E112" s="13">
        <f t="shared" si="1"/>
        <v>1626.7837053599999</v>
      </c>
    </row>
    <row r="113" spans="1:5" ht="15">
      <c r="A113" s="39">
        <v>4.3</v>
      </c>
      <c r="B113" s="45" t="s">
        <v>30</v>
      </c>
      <c r="C113" s="34">
        <f>(C111+C112)*0.15</f>
        <v>0.32984082</v>
      </c>
      <c r="D113" s="8">
        <f>D109</f>
        <v>4402.2</v>
      </c>
      <c r="E113" s="13">
        <f t="shared" si="1"/>
        <v>1452.025257804</v>
      </c>
    </row>
    <row r="114" spans="1:5" ht="15">
      <c r="A114" s="39">
        <v>4.4</v>
      </c>
      <c r="B114" s="45" t="s">
        <v>152</v>
      </c>
      <c r="C114" s="34">
        <v>0.0157</v>
      </c>
      <c r="D114" s="8">
        <f>D111</f>
        <v>4402.2</v>
      </c>
      <c r="E114" s="13">
        <f t="shared" si="1"/>
        <v>69.11453999999999</v>
      </c>
    </row>
    <row r="115" spans="1:5" ht="15">
      <c r="A115" s="39">
        <v>4.5</v>
      </c>
      <c r="B115" s="45" t="s">
        <v>33</v>
      </c>
      <c r="C115" s="34">
        <v>0.0036000000000000003</v>
      </c>
      <c r="D115" s="8">
        <f>D113</f>
        <v>4402.2</v>
      </c>
      <c r="E115" s="13">
        <f t="shared" si="1"/>
        <v>15.84792</v>
      </c>
    </row>
    <row r="116" spans="1:5" ht="15">
      <c r="A116" s="39">
        <v>4.6</v>
      </c>
      <c r="B116" s="45" t="s">
        <v>34</v>
      </c>
      <c r="C116" s="34">
        <v>0.083</v>
      </c>
      <c r="D116" s="8">
        <f>D113</f>
        <v>4402.2</v>
      </c>
      <c r="E116" s="13">
        <f t="shared" si="1"/>
        <v>365.3826</v>
      </c>
    </row>
    <row r="117" spans="1:5" ht="15">
      <c r="A117" s="39">
        <v>4.7</v>
      </c>
      <c r="B117" s="45" t="s">
        <v>52</v>
      </c>
      <c r="C117" s="34">
        <v>0.1952</v>
      </c>
      <c r="D117" s="8">
        <f>D113</f>
        <v>4402.2</v>
      </c>
      <c r="E117" s="13">
        <f t="shared" si="1"/>
        <v>859.30944</v>
      </c>
    </row>
    <row r="118" spans="1:5" ht="15">
      <c r="A118" s="40">
        <v>5</v>
      </c>
      <c r="B118" s="43" t="s">
        <v>35</v>
      </c>
      <c r="C118" s="33">
        <f>SUM(C119:C122)</f>
        <v>1.1244524</v>
      </c>
      <c r="D118" s="8">
        <f>D113</f>
        <v>4402.2</v>
      </c>
      <c r="E118" s="52">
        <f>SUM(E119:E122)</f>
        <v>4950.064355279999</v>
      </c>
    </row>
    <row r="119" spans="1:5" ht="23.25">
      <c r="A119" s="39">
        <v>5.1</v>
      </c>
      <c r="B119" s="45" t="s">
        <v>53</v>
      </c>
      <c r="C119" s="34">
        <v>0.5562</v>
      </c>
      <c r="D119" s="8">
        <f>D114</f>
        <v>4402.2</v>
      </c>
      <c r="E119" s="13">
        <f t="shared" si="1"/>
        <v>2448.50364</v>
      </c>
    </row>
    <row r="120" spans="1:5" ht="15">
      <c r="A120" s="39">
        <v>5.2</v>
      </c>
      <c r="B120" s="45" t="s">
        <v>125</v>
      </c>
      <c r="C120" s="34">
        <f>C119*0.202</f>
        <v>0.11235240000000002</v>
      </c>
      <c r="D120" s="8">
        <f>D114</f>
        <v>4402.2</v>
      </c>
      <c r="E120" s="13">
        <f t="shared" si="1"/>
        <v>494.59773528000005</v>
      </c>
    </row>
    <row r="121" spans="1:5" ht="23.25">
      <c r="A121" s="39">
        <v>5.3</v>
      </c>
      <c r="B121" s="45" t="s">
        <v>36</v>
      </c>
      <c r="C121" s="34">
        <v>0.1815</v>
      </c>
      <c r="D121" s="8">
        <f>D114</f>
        <v>4402.2</v>
      </c>
      <c r="E121" s="13">
        <f t="shared" si="1"/>
        <v>798.9993</v>
      </c>
    </row>
    <row r="122" spans="1:5" ht="15">
      <c r="A122" s="39">
        <v>5.4</v>
      </c>
      <c r="B122" s="45" t="s">
        <v>37</v>
      </c>
      <c r="C122" s="34">
        <v>0.2744</v>
      </c>
      <c r="D122" s="8">
        <f>D115</f>
        <v>4402.2</v>
      </c>
      <c r="E122" s="13">
        <f t="shared" si="1"/>
        <v>1207.9636799999998</v>
      </c>
    </row>
    <row r="123" spans="1:5" ht="15">
      <c r="A123" s="40">
        <v>6</v>
      </c>
      <c r="B123" s="43" t="s">
        <v>54</v>
      </c>
      <c r="C123" s="33">
        <f>C130*18.5%</f>
        <v>2.08495</v>
      </c>
      <c r="D123" s="8">
        <f>D113</f>
        <v>4402.2</v>
      </c>
      <c r="E123" s="52">
        <f>C123*D123</f>
        <v>9178.36689</v>
      </c>
    </row>
    <row r="124" spans="1:5" ht="15">
      <c r="A124" s="44">
        <v>6.1</v>
      </c>
      <c r="B124" s="43" t="s">
        <v>128</v>
      </c>
      <c r="C124" s="33">
        <f>C130*9.85%</f>
        <v>1.1100949999999998</v>
      </c>
      <c r="D124" s="8">
        <f>D113</f>
        <v>4402.2</v>
      </c>
      <c r="E124" s="52">
        <f t="shared" si="1"/>
        <v>4886.8602089999995</v>
      </c>
    </row>
    <row r="125" spans="1:5" ht="15">
      <c r="A125" s="40">
        <v>7</v>
      </c>
      <c r="B125" s="43" t="s">
        <v>38</v>
      </c>
      <c r="C125" s="33">
        <v>0.009</v>
      </c>
      <c r="D125" s="8">
        <f>D113</f>
        <v>4402.2</v>
      </c>
      <c r="E125" s="52">
        <f t="shared" si="1"/>
        <v>39.6198</v>
      </c>
    </row>
    <row r="126" spans="1:5" ht="15">
      <c r="A126" s="40">
        <v>8</v>
      </c>
      <c r="B126" s="43" t="s">
        <v>39</v>
      </c>
      <c r="C126" s="37">
        <f>C125+C123+C118+C110+C106+C92+C81</f>
        <v>10.542565419999999</v>
      </c>
      <c r="D126" s="8">
        <f>D114</f>
        <v>4402.2</v>
      </c>
      <c r="E126" s="52">
        <f>E81+E92+E106+E110+E118+E123+E125</f>
        <v>46410.481491923994</v>
      </c>
    </row>
    <row r="127" spans="1:5" ht="15">
      <c r="A127" s="47">
        <v>9</v>
      </c>
      <c r="B127" s="45" t="s">
        <v>40</v>
      </c>
      <c r="C127" s="34">
        <v>0.6326</v>
      </c>
      <c r="D127" s="8">
        <f>D115</f>
        <v>4402.2</v>
      </c>
      <c r="E127" s="13">
        <f>C127*D127</f>
        <v>2784.83172</v>
      </c>
    </row>
    <row r="128" spans="1:5" ht="15">
      <c r="A128" s="64">
        <v>10</v>
      </c>
      <c r="B128" s="65" t="s">
        <v>55</v>
      </c>
      <c r="C128" s="66">
        <v>0.0948</v>
      </c>
      <c r="D128" s="67">
        <f>D118</f>
        <v>4402.2</v>
      </c>
      <c r="E128" s="68">
        <f>C128*D128+0.15</f>
        <v>417.47855999999996</v>
      </c>
    </row>
    <row r="129" spans="1:5" ht="15">
      <c r="A129" s="40">
        <v>11</v>
      </c>
      <c r="B129" s="69" t="s">
        <v>41</v>
      </c>
      <c r="C129" s="33">
        <f>C126+C127+C128</f>
        <v>11.269965419999998</v>
      </c>
      <c r="D129" s="8">
        <f>D118</f>
        <v>4402.2</v>
      </c>
      <c r="E129" s="52">
        <f>E126+E127+E128</f>
        <v>49612.791771924</v>
      </c>
    </row>
    <row r="130" spans="1:3" ht="15">
      <c r="A130" s="70"/>
      <c r="B130" s="71"/>
      <c r="C130" s="72">
        <v>11.27</v>
      </c>
    </row>
    <row r="131" spans="1:2" ht="15">
      <c r="A131" s="70"/>
      <c r="B131" s="70"/>
    </row>
  </sheetData>
  <sheetProtection/>
  <mergeCells count="16">
    <mergeCell ref="A1:E1"/>
    <mergeCell ref="A7:E7"/>
    <mergeCell ref="C11:E11"/>
    <mergeCell ref="A8:B8"/>
    <mergeCell ref="A9:B9"/>
    <mergeCell ref="A10:B10"/>
    <mergeCell ref="A5:E5"/>
    <mergeCell ref="A3:E3"/>
    <mergeCell ref="A71:E71"/>
    <mergeCell ref="A74:E74"/>
    <mergeCell ref="A76:E76"/>
    <mergeCell ref="A69:E69"/>
    <mergeCell ref="A77:B77"/>
    <mergeCell ref="A78:B78"/>
    <mergeCell ref="A79:B79"/>
    <mergeCell ref="C80:E80"/>
  </mergeCells>
  <hyperlinks>
    <hyperlink ref="A3:E3" location="ГЛАВНАЯ!A1" display="Вернуться на главную страницу к списку домов"/>
    <hyperlink ref="A69:E69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6.421875" style="0" customWidth="1"/>
    <col min="3" max="3" width="17.421875" style="0" hidden="1" customWidth="1"/>
    <col min="4" max="4" width="21.57421875" style="0" hidden="1" customWidth="1"/>
    <col min="5" max="5" width="28.00390625" style="0" customWidth="1"/>
  </cols>
  <sheetData>
    <row r="1" spans="1:5" ht="35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105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2279.5</v>
      </c>
    </row>
    <row r="8" spans="1:5" ht="15">
      <c r="A8" s="96" t="s">
        <v>2</v>
      </c>
      <c r="B8" s="96"/>
      <c r="C8" s="8"/>
      <c r="D8" s="8"/>
      <c r="E8" s="9">
        <v>12.46</v>
      </c>
    </row>
    <row r="9" spans="1:5" ht="15">
      <c r="A9" s="97"/>
      <c r="B9" s="97"/>
      <c r="C9" s="8"/>
      <c r="D9" s="8"/>
      <c r="E9" s="14">
        <f>E7*E8</f>
        <v>28402.570000000003</v>
      </c>
    </row>
    <row r="10" spans="1:5" ht="42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1.5147453999999998</v>
      </c>
      <c r="D11" s="8">
        <v>2279.5</v>
      </c>
      <c r="E11" s="52">
        <f aca="true" t="shared" si="0" ref="E11:E66">C11*D11</f>
        <v>3452.8621392999994</v>
      </c>
    </row>
    <row r="12" spans="1:5" ht="15">
      <c r="A12" s="2"/>
      <c r="B12" s="2" t="s">
        <v>4</v>
      </c>
      <c r="C12" s="28"/>
      <c r="D12" s="8">
        <v>2279.5</v>
      </c>
      <c r="E12" s="13">
        <f t="shared" si="0"/>
        <v>0</v>
      </c>
    </row>
    <row r="13" spans="1:5" ht="15">
      <c r="A13" s="3">
        <v>1.1</v>
      </c>
      <c r="B13" s="2" t="s">
        <v>45</v>
      </c>
      <c r="C13" s="5">
        <f>C14+C15</f>
        <v>0.9027</v>
      </c>
      <c r="D13" s="8">
        <v>2279.5</v>
      </c>
      <c r="E13" s="13">
        <f t="shared" si="0"/>
        <v>2057.7046499999997</v>
      </c>
    </row>
    <row r="14" spans="1:5" ht="15">
      <c r="A14" s="2"/>
      <c r="B14" s="2" t="s">
        <v>5</v>
      </c>
      <c r="C14" s="6">
        <v>0.9027</v>
      </c>
      <c r="D14" s="8">
        <v>2279.5</v>
      </c>
      <c r="E14" s="13">
        <f t="shared" si="0"/>
        <v>2057.7046499999997</v>
      </c>
    </row>
    <row r="15" spans="1:5" ht="15">
      <c r="A15" s="2"/>
      <c r="B15" s="2" t="s">
        <v>6</v>
      </c>
      <c r="C15" s="6"/>
      <c r="D15" s="8">
        <v>2279.5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0.1823454</v>
      </c>
      <c r="D16" s="8">
        <v>2279.5</v>
      </c>
      <c r="E16" s="13">
        <f t="shared" si="0"/>
        <v>415.65633929999996</v>
      </c>
    </row>
    <row r="17" spans="1:5" ht="15">
      <c r="A17" s="2">
        <v>1.3</v>
      </c>
      <c r="B17" s="2" t="s">
        <v>7</v>
      </c>
      <c r="C17" s="7">
        <v>0.0079</v>
      </c>
      <c r="D17" s="8">
        <v>2279.5</v>
      </c>
      <c r="E17" s="13">
        <f t="shared" si="0"/>
        <v>18.00805</v>
      </c>
    </row>
    <row r="18" spans="1:5" ht="15">
      <c r="A18" s="2">
        <v>1.4</v>
      </c>
      <c r="B18" s="2" t="s">
        <v>8</v>
      </c>
      <c r="C18" s="7">
        <v>0.0613</v>
      </c>
      <c r="D18" s="8">
        <v>2279.5</v>
      </c>
      <c r="E18" s="13">
        <f t="shared" si="0"/>
        <v>139.73335</v>
      </c>
    </row>
    <row r="19" spans="1:5" ht="15">
      <c r="A19" s="2">
        <v>1.5</v>
      </c>
      <c r="B19" s="39" t="s">
        <v>9</v>
      </c>
      <c r="C19" s="34"/>
      <c r="D19" s="8">
        <v>2279.5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v>2279.5</v>
      </c>
      <c r="E20" s="13">
        <f t="shared" si="0"/>
        <v>170.9625</v>
      </c>
    </row>
    <row r="21" spans="1:5" ht="15">
      <c r="A21" s="2">
        <v>1.7</v>
      </c>
      <c r="B21" s="39" t="s">
        <v>11</v>
      </c>
      <c r="C21" s="35">
        <v>0.1004</v>
      </c>
      <c r="D21" s="8">
        <v>2279.5</v>
      </c>
      <c r="E21" s="13">
        <f t="shared" si="0"/>
        <v>228.86180000000002</v>
      </c>
    </row>
    <row r="22" spans="1:5" ht="15">
      <c r="A22" s="2">
        <v>1.8</v>
      </c>
      <c r="B22" s="39" t="s">
        <v>46</v>
      </c>
      <c r="C22" s="34">
        <v>0.1851</v>
      </c>
      <c r="D22" s="8">
        <v>2279.5</v>
      </c>
      <c r="E22" s="13">
        <f t="shared" si="0"/>
        <v>421.93544999999995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v>2279.5</v>
      </c>
      <c r="E23" s="52">
        <f t="shared" si="0"/>
        <v>6132.7667999999985</v>
      </c>
    </row>
    <row r="24" spans="1:5" ht="15">
      <c r="A24" s="39">
        <v>2.1</v>
      </c>
      <c r="B24" s="39" t="s">
        <v>13</v>
      </c>
      <c r="C24" s="34">
        <v>0.5524</v>
      </c>
      <c r="D24" s="8">
        <v>2279.5</v>
      </c>
      <c r="E24" s="13">
        <f t="shared" si="0"/>
        <v>1259.1958</v>
      </c>
    </row>
    <row r="25" spans="1:5" ht="15">
      <c r="A25" s="39">
        <v>2.2</v>
      </c>
      <c r="B25" s="39" t="s">
        <v>14</v>
      </c>
      <c r="C25" s="34">
        <v>0.1986</v>
      </c>
      <c r="D25" s="8">
        <v>2279.5</v>
      </c>
      <c r="E25" s="13">
        <f t="shared" si="0"/>
        <v>452.7087</v>
      </c>
    </row>
    <row r="26" spans="1:5" ht="15">
      <c r="A26" s="39">
        <v>2.3</v>
      </c>
      <c r="B26" s="45" t="s">
        <v>15</v>
      </c>
      <c r="C26" s="34">
        <v>1.4823</v>
      </c>
      <c r="D26" s="8">
        <v>2279.5</v>
      </c>
      <c r="E26" s="13">
        <f t="shared" si="0"/>
        <v>3378.90285</v>
      </c>
    </row>
    <row r="27" spans="1:5" ht="23.25">
      <c r="A27" s="39">
        <v>2.4</v>
      </c>
      <c r="B27" s="45" t="s">
        <v>47</v>
      </c>
      <c r="C27" s="34">
        <v>0.0176</v>
      </c>
      <c r="D27" s="8">
        <v>2279.5</v>
      </c>
      <c r="E27" s="13">
        <f t="shared" si="0"/>
        <v>40.1192</v>
      </c>
    </row>
    <row r="28" spans="1:5" ht="15">
      <c r="A28" s="39">
        <v>2.5</v>
      </c>
      <c r="B28" s="39" t="s">
        <v>16</v>
      </c>
      <c r="C28" s="34">
        <v>0.2332</v>
      </c>
      <c r="D28" s="8">
        <v>2279.5</v>
      </c>
      <c r="E28" s="13">
        <f t="shared" si="0"/>
        <v>531.5794</v>
      </c>
    </row>
    <row r="29" spans="1:5" ht="15">
      <c r="A29" s="39">
        <v>2.6</v>
      </c>
      <c r="B29" s="39" t="s">
        <v>48</v>
      </c>
      <c r="C29" s="34">
        <v>0.067</v>
      </c>
      <c r="D29" s="8">
        <v>2279.5</v>
      </c>
      <c r="E29" s="13">
        <f t="shared" si="0"/>
        <v>152.72650000000002</v>
      </c>
    </row>
    <row r="30" spans="1:5" ht="23.25">
      <c r="A30" s="39">
        <v>2.7</v>
      </c>
      <c r="B30" s="45" t="s">
        <v>17</v>
      </c>
      <c r="C30" s="34">
        <v>0.0092</v>
      </c>
      <c r="D30" s="8">
        <v>2279.5</v>
      </c>
      <c r="E30" s="13">
        <f t="shared" si="0"/>
        <v>20.9714</v>
      </c>
    </row>
    <row r="31" spans="1:5" ht="15">
      <c r="A31" s="39">
        <v>2.8</v>
      </c>
      <c r="B31" s="39" t="s">
        <v>49</v>
      </c>
      <c r="C31" s="34"/>
      <c r="D31" s="8">
        <v>2279.5</v>
      </c>
      <c r="E31" s="13">
        <f t="shared" si="0"/>
        <v>0</v>
      </c>
    </row>
    <row r="32" spans="1:5" ht="15">
      <c r="A32" s="39">
        <v>2.9</v>
      </c>
      <c r="B32" s="39" t="s">
        <v>18</v>
      </c>
      <c r="C32" s="34">
        <v>0.0484</v>
      </c>
      <c r="D32" s="8">
        <v>2279.5</v>
      </c>
      <c r="E32" s="13">
        <f t="shared" si="0"/>
        <v>110.3278</v>
      </c>
    </row>
    <row r="33" spans="1:5" ht="15">
      <c r="A33" s="46" t="s">
        <v>50</v>
      </c>
      <c r="B33" s="39" t="s">
        <v>19</v>
      </c>
      <c r="C33" s="34">
        <v>0.0145</v>
      </c>
      <c r="D33" s="8">
        <v>2279.5</v>
      </c>
      <c r="E33" s="13">
        <f t="shared" si="0"/>
        <v>33.05275</v>
      </c>
    </row>
    <row r="34" spans="1:5" ht="15">
      <c r="A34" s="39">
        <v>2.11</v>
      </c>
      <c r="B34" s="45" t="s">
        <v>20</v>
      </c>
      <c r="C34" s="34">
        <v>0.0263</v>
      </c>
      <c r="D34" s="8">
        <v>2279.5</v>
      </c>
      <c r="E34" s="13">
        <f t="shared" si="0"/>
        <v>59.95085</v>
      </c>
    </row>
    <row r="35" spans="1:5" ht="15">
      <c r="A35" s="39">
        <v>2.12</v>
      </c>
      <c r="B35" s="39" t="s">
        <v>21</v>
      </c>
      <c r="C35" s="34">
        <v>0.021</v>
      </c>
      <c r="D35" s="8">
        <v>2279.5</v>
      </c>
      <c r="E35" s="13">
        <f t="shared" si="0"/>
        <v>47.8695</v>
      </c>
    </row>
    <row r="36" spans="1:5" ht="23.25">
      <c r="A36" s="39">
        <v>2.13</v>
      </c>
      <c r="B36" s="45" t="s">
        <v>22</v>
      </c>
      <c r="C36" s="34">
        <v>0.0199</v>
      </c>
      <c r="D36" s="8">
        <v>2279.5</v>
      </c>
      <c r="E36" s="13">
        <f t="shared" si="0"/>
        <v>45.36205</v>
      </c>
    </row>
    <row r="37" spans="1:5" ht="15">
      <c r="A37" s="39">
        <v>2.14</v>
      </c>
      <c r="B37" s="45" t="s">
        <v>46</v>
      </c>
      <c r="C37" s="34"/>
      <c r="D37" s="8">
        <v>2279.5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v>2279.5</v>
      </c>
      <c r="E38" s="52">
        <f t="shared" si="0"/>
        <v>5349.9865</v>
      </c>
    </row>
    <row r="39" spans="1:5" ht="15">
      <c r="A39" s="39">
        <v>3.1</v>
      </c>
      <c r="B39" s="39" t="s">
        <v>24</v>
      </c>
      <c r="C39" s="34">
        <v>2.28</v>
      </c>
      <c r="D39" s="8">
        <v>2279.5</v>
      </c>
      <c r="E39" s="13">
        <f t="shared" si="0"/>
        <v>5197.259999999999</v>
      </c>
    </row>
    <row r="40" spans="1:5" ht="15">
      <c r="A40" s="39">
        <v>3.2</v>
      </c>
      <c r="B40" s="39" t="s">
        <v>25</v>
      </c>
      <c r="C40" s="34">
        <v>0.0217</v>
      </c>
      <c r="D40" s="8">
        <v>2279.5</v>
      </c>
      <c r="E40" s="13">
        <f t="shared" si="0"/>
        <v>49.46515</v>
      </c>
    </row>
    <row r="41" spans="1:5" ht="15">
      <c r="A41" s="39">
        <v>3.3</v>
      </c>
      <c r="B41" s="39" t="s">
        <v>26</v>
      </c>
      <c r="C41" s="34">
        <v>0.0246</v>
      </c>
      <c r="D41" s="8">
        <v>2279.5</v>
      </c>
      <c r="E41" s="13">
        <f t="shared" si="0"/>
        <v>56.0757</v>
      </c>
    </row>
    <row r="42" spans="1:5" ht="15">
      <c r="A42" s="39">
        <v>3.4</v>
      </c>
      <c r="B42" s="39" t="s">
        <v>27</v>
      </c>
      <c r="C42" s="34">
        <v>0.0009</v>
      </c>
      <c r="D42" s="8">
        <v>2279.5</v>
      </c>
      <c r="E42" s="13">
        <f t="shared" si="0"/>
        <v>2.0515499999999998</v>
      </c>
    </row>
    <row r="43" spans="1:5" ht="15">
      <c r="A43" s="39">
        <v>3.5</v>
      </c>
      <c r="B43" s="39" t="s">
        <v>28</v>
      </c>
      <c r="C43" s="34">
        <v>0.0198</v>
      </c>
      <c r="D43" s="8">
        <v>2279.5</v>
      </c>
      <c r="E43" s="13">
        <f t="shared" si="0"/>
        <v>45.134100000000004</v>
      </c>
    </row>
    <row r="44" spans="1:5" ht="23.25">
      <c r="A44" s="40">
        <v>4</v>
      </c>
      <c r="B44" s="43" t="s">
        <v>29</v>
      </c>
      <c r="C44" s="33">
        <f>SUM(C45:C52)</f>
        <v>2.1848737</v>
      </c>
      <c r="D44" s="8">
        <v>2279.5</v>
      </c>
      <c r="E44" s="52">
        <f t="shared" si="0"/>
        <v>4980.419599149999</v>
      </c>
    </row>
    <row r="45" spans="1:5" ht="23.25">
      <c r="A45" s="39">
        <v>4.1</v>
      </c>
      <c r="B45" s="45" t="s">
        <v>51</v>
      </c>
      <c r="C45" s="34">
        <v>1.4335</v>
      </c>
      <c r="D45" s="8">
        <v>2279.5</v>
      </c>
      <c r="E45" s="13">
        <f t="shared" si="0"/>
        <v>3267.66325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v>2279.5</v>
      </c>
      <c r="E46" s="13">
        <f t="shared" si="0"/>
        <v>660.0679765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v>2279.5</v>
      </c>
      <c r="E47" s="13">
        <f t="shared" si="0"/>
        <v>392.77312265</v>
      </c>
    </row>
    <row r="48" spans="1:5" ht="15">
      <c r="A48" s="39">
        <v>4.4</v>
      </c>
      <c r="B48" s="39" t="s">
        <v>31</v>
      </c>
      <c r="C48" s="34">
        <v>0.0212</v>
      </c>
      <c r="D48" s="8">
        <v>2279.5</v>
      </c>
      <c r="E48" s="13">
        <f t="shared" si="0"/>
        <v>48.3254</v>
      </c>
    </row>
    <row r="49" spans="1:5" ht="15">
      <c r="A49" s="39">
        <v>4.5</v>
      </c>
      <c r="B49" s="39" t="s">
        <v>32</v>
      </c>
      <c r="C49" s="34">
        <v>0.019</v>
      </c>
      <c r="D49" s="8">
        <v>2279.5</v>
      </c>
      <c r="E49" s="13">
        <f t="shared" si="0"/>
        <v>43.3105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2279.5</v>
      </c>
      <c r="E50" s="13">
        <f t="shared" si="0"/>
        <v>8.2062</v>
      </c>
    </row>
    <row r="51" spans="1:5" ht="15">
      <c r="A51" s="39">
        <v>4.7</v>
      </c>
      <c r="B51" s="39" t="s">
        <v>34</v>
      </c>
      <c r="C51" s="34">
        <v>0.0823</v>
      </c>
      <c r="D51" s="8">
        <v>2279.5</v>
      </c>
      <c r="E51" s="13">
        <f t="shared" si="0"/>
        <v>187.60285</v>
      </c>
    </row>
    <row r="52" spans="1:5" ht="15">
      <c r="A52" s="39">
        <v>4.8</v>
      </c>
      <c r="B52" s="39" t="s">
        <v>52</v>
      </c>
      <c r="C52" s="34">
        <v>0.1634</v>
      </c>
      <c r="D52" s="8">
        <v>2279.5</v>
      </c>
      <c r="E52" s="13">
        <f t="shared" si="0"/>
        <v>372.47029999999995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2279.5</v>
      </c>
      <c r="E53" s="52">
        <f t="shared" si="0"/>
        <v>2278.4842548</v>
      </c>
    </row>
    <row r="54" spans="1:5" ht="23.25">
      <c r="A54" s="39">
        <v>5.1</v>
      </c>
      <c r="B54" s="45" t="s">
        <v>53</v>
      </c>
      <c r="C54" s="34">
        <v>0.4572</v>
      </c>
      <c r="D54" s="8">
        <v>2279.5</v>
      </c>
      <c r="E54" s="13">
        <f t="shared" si="0"/>
        <v>1042.1874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2279.5</v>
      </c>
      <c r="E55" s="13">
        <f t="shared" si="0"/>
        <v>210.5218548</v>
      </c>
    </row>
    <row r="56" spans="1:5" ht="15">
      <c r="A56" s="39">
        <v>5.3</v>
      </c>
      <c r="B56" s="39" t="s">
        <v>36</v>
      </c>
      <c r="C56" s="34">
        <v>0.18</v>
      </c>
      <c r="D56" s="8">
        <v>2279.5</v>
      </c>
      <c r="E56" s="13">
        <f t="shared" si="0"/>
        <v>410.31</v>
      </c>
    </row>
    <row r="57" spans="1:5" ht="15">
      <c r="A57" s="39">
        <v>5.4</v>
      </c>
      <c r="B57" s="39" t="s">
        <v>37</v>
      </c>
      <c r="C57" s="34">
        <v>0.261</v>
      </c>
      <c r="D57" s="8">
        <v>2279.5</v>
      </c>
      <c r="E57" s="13">
        <f t="shared" si="0"/>
        <v>594.9495000000001</v>
      </c>
    </row>
    <row r="58" spans="1:5" ht="15">
      <c r="A58" s="39">
        <v>5.5</v>
      </c>
      <c r="B58" s="39" t="s">
        <v>46</v>
      </c>
      <c r="C58" s="34">
        <v>0.009</v>
      </c>
      <c r="D58" s="8">
        <v>2279.5</v>
      </c>
      <c r="E58" s="13">
        <f t="shared" si="0"/>
        <v>20.5155</v>
      </c>
    </row>
    <row r="59" spans="1:5" ht="15">
      <c r="A59" s="40">
        <v>6</v>
      </c>
      <c r="B59" s="43" t="s">
        <v>54</v>
      </c>
      <c r="C59" s="33">
        <v>2.2401</v>
      </c>
      <c r="D59" s="8">
        <v>2279.5</v>
      </c>
      <c r="E59" s="52">
        <f t="shared" si="0"/>
        <v>5106.30795</v>
      </c>
    </row>
    <row r="60" spans="1:5" ht="15">
      <c r="A60" s="2">
        <v>6.1</v>
      </c>
      <c r="B60" s="4" t="s">
        <v>128</v>
      </c>
      <c r="C60" s="33">
        <f>12.46*9.85%</f>
        <v>1.22731</v>
      </c>
      <c r="D60" s="8">
        <v>2279.5</v>
      </c>
      <c r="E60" s="13">
        <f t="shared" si="0"/>
        <v>2797.6531449999998</v>
      </c>
    </row>
    <row r="61" spans="1:5" ht="15">
      <c r="A61" s="40">
        <v>7</v>
      </c>
      <c r="B61" s="44" t="s">
        <v>38</v>
      </c>
      <c r="C61" s="33">
        <v>0.009</v>
      </c>
      <c r="D61" s="8">
        <v>2279.5</v>
      </c>
      <c r="E61" s="52">
        <f t="shared" si="0"/>
        <v>20.5155</v>
      </c>
    </row>
    <row r="62" spans="1:5" ht="15">
      <c r="A62" s="40">
        <v>8</v>
      </c>
      <c r="B62" s="44" t="s">
        <v>39</v>
      </c>
      <c r="C62" s="37">
        <f>C61+C59+C53+C44+C38+C23+C11</f>
        <v>11.985673499999997</v>
      </c>
      <c r="D62" s="8">
        <v>2279.5</v>
      </c>
      <c r="E62" s="52">
        <f t="shared" si="0"/>
        <v>27321.342743249992</v>
      </c>
    </row>
    <row r="63" spans="1:5" ht="15">
      <c r="A63" s="47">
        <v>9</v>
      </c>
      <c r="B63" s="39" t="s">
        <v>40</v>
      </c>
      <c r="C63" s="34">
        <v>0.4125</v>
      </c>
      <c r="D63" s="8">
        <v>2279.5</v>
      </c>
      <c r="E63" s="13">
        <f t="shared" si="0"/>
        <v>940.2937499999999</v>
      </c>
    </row>
    <row r="64" spans="1:5" ht="15">
      <c r="A64" s="47">
        <v>10</v>
      </c>
      <c r="B64" s="39" t="s">
        <v>55</v>
      </c>
      <c r="C64" s="34">
        <f>C63*15%</f>
        <v>0.06187499999999999</v>
      </c>
      <c r="D64" s="8">
        <v>2279.5</v>
      </c>
      <c r="E64" s="13">
        <f t="shared" si="0"/>
        <v>141.0440625</v>
      </c>
    </row>
    <row r="65" spans="1:5" ht="15">
      <c r="A65" s="40">
        <v>11</v>
      </c>
      <c r="B65" s="40" t="s">
        <v>41</v>
      </c>
      <c r="C65" s="33">
        <f>C62+C63+C64</f>
        <v>12.460048499999997</v>
      </c>
      <c r="D65" s="8">
        <v>2279.5</v>
      </c>
      <c r="E65" s="52">
        <f t="shared" si="0"/>
        <v>28402.680555749994</v>
      </c>
    </row>
    <row r="66" spans="1:5" ht="15">
      <c r="A66" s="39"/>
      <c r="B66" s="45" t="s">
        <v>56</v>
      </c>
      <c r="C66" s="38">
        <v>12.46</v>
      </c>
      <c r="D66" s="8">
        <v>2279.5</v>
      </c>
      <c r="E66" s="13">
        <f t="shared" si="0"/>
        <v>28402.570000000003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50.2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105</v>
      </c>
      <c r="B74" s="101"/>
      <c r="C74" s="101"/>
      <c r="D74" s="101"/>
      <c r="E74" s="101"/>
    </row>
    <row r="76" spans="1:5" ht="15">
      <c r="A76" s="96" t="s">
        <v>1</v>
      </c>
      <c r="B76" s="96"/>
      <c r="C76" s="8"/>
      <c r="D76" s="8"/>
      <c r="E76" s="9">
        <v>2279.5</v>
      </c>
    </row>
    <row r="77" spans="1:5" ht="15">
      <c r="A77" s="96" t="s">
        <v>2</v>
      </c>
      <c r="B77" s="96"/>
      <c r="C77" s="8"/>
      <c r="D77" s="8"/>
      <c r="E77" s="9">
        <v>13.93</v>
      </c>
    </row>
    <row r="78" spans="1:5" ht="15">
      <c r="A78" s="97"/>
      <c r="B78" s="97"/>
      <c r="C78" s="8"/>
      <c r="D78" s="8"/>
      <c r="E78" s="14">
        <f>E76*E77</f>
        <v>31753.434999999998</v>
      </c>
    </row>
    <row r="79" spans="1:5" ht="47.2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1.5177150000000004</v>
      </c>
      <c r="D80" s="8">
        <v>2279.5</v>
      </c>
      <c r="E80" s="52">
        <f>SUM(E83:E90)</f>
        <v>3459.6313425</v>
      </c>
    </row>
    <row r="81" spans="1:5" ht="15">
      <c r="A81" s="60"/>
      <c r="B81" s="61" t="s">
        <v>4</v>
      </c>
      <c r="C81" s="77"/>
      <c r="D81" s="8">
        <v>2279.5</v>
      </c>
      <c r="E81" s="13"/>
    </row>
    <row r="82" spans="1:5" ht="15">
      <c r="A82" s="3">
        <v>1.1</v>
      </c>
      <c r="B82" s="4" t="s">
        <v>45</v>
      </c>
      <c r="C82" s="5">
        <f>C83+C84</f>
        <v>1.0075</v>
      </c>
      <c r="D82" s="8">
        <v>2279.5</v>
      </c>
      <c r="E82" s="13">
        <f aca="true" t="shared" si="1" ref="E82:E123">C82*D82</f>
        <v>2296.59625</v>
      </c>
    </row>
    <row r="83" spans="1:5" ht="15">
      <c r="A83" s="2"/>
      <c r="B83" s="4" t="s">
        <v>5</v>
      </c>
      <c r="C83" s="6">
        <v>1.0075</v>
      </c>
      <c r="D83" s="8">
        <v>2279.5</v>
      </c>
      <c r="E83" s="13">
        <f t="shared" si="1"/>
        <v>2296.59625</v>
      </c>
    </row>
    <row r="84" spans="1:5" ht="15">
      <c r="A84" s="2"/>
      <c r="B84" s="4" t="s">
        <v>6</v>
      </c>
      <c r="C84" s="6"/>
      <c r="D84" s="8">
        <v>2279.5</v>
      </c>
      <c r="E84" s="13"/>
    </row>
    <row r="85" spans="1:5" ht="15">
      <c r="A85" s="2">
        <v>1.2</v>
      </c>
      <c r="B85" s="4" t="s">
        <v>125</v>
      </c>
      <c r="C85" s="6">
        <f>(C83+C84)*0.202</f>
        <v>0.20351500000000003</v>
      </c>
      <c r="D85" s="8">
        <v>2279.5</v>
      </c>
      <c r="E85" s="13">
        <f t="shared" si="1"/>
        <v>463.91244250000005</v>
      </c>
    </row>
    <row r="86" spans="1:5" ht="23.25">
      <c r="A86" s="2">
        <v>1.3</v>
      </c>
      <c r="B86" s="4" t="s">
        <v>147</v>
      </c>
      <c r="C86" s="6">
        <v>0.0087</v>
      </c>
      <c r="D86" s="8">
        <v>2279.5</v>
      </c>
      <c r="E86" s="13">
        <f t="shared" si="1"/>
        <v>19.83165</v>
      </c>
    </row>
    <row r="87" spans="1:5" ht="15">
      <c r="A87" s="2">
        <v>1.4</v>
      </c>
      <c r="B87" s="45" t="s">
        <v>9</v>
      </c>
      <c r="C87" s="34"/>
      <c r="D87" s="8">
        <v>2279.5</v>
      </c>
      <c r="E87" s="13"/>
    </row>
    <row r="88" spans="1:5" ht="15">
      <c r="A88" s="2">
        <v>1.5</v>
      </c>
      <c r="B88" s="45" t="s">
        <v>10</v>
      </c>
      <c r="C88" s="34">
        <v>0.0816</v>
      </c>
      <c r="D88" s="8">
        <v>2279.5</v>
      </c>
      <c r="E88" s="13">
        <f t="shared" si="1"/>
        <v>186.0072</v>
      </c>
    </row>
    <row r="89" spans="1:5" ht="15">
      <c r="A89" s="2">
        <v>1.6</v>
      </c>
      <c r="B89" s="45" t="s">
        <v>148</v>
      </c>
      <c r="C89" s="34">
        <v>0.1164</v>
      </c>
      <c r="D89" s="8">
        <v>2279.5</v>
      </c>
      <c r="E89" s="13">
        <f t="shared" si="1"/>
        <v>265.3338</v>
      </c>
    </row>
    <row r="90" spans="1:5" ht="15">
      <c r="A90" s="2">
        <v>1.7</v>
      </c>
      <c r="B90" s="45" t="s">
        <v>149</v>
      </c>
      <c r="C90" s="63">
        <v>0.1</v>
      </c>
      <c r="D90" s="8">
        <v>2279.5</v>
      </c>
      <c r="E90" s="13">
        <f t="shared" si="1"/>
        <v>227.95000000000002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v>2279.5</v>
      </c>
      <c r="E91" s="52">
        <f>SUM(E92:E104)</f>
        <v>6307.3765</v>
      </c>
    </row>
    <row r="92" spans="1:5" ht="15">
      <c r="A92" s="39">
        <v>2.1</v>
      </c>
      <c r="B92" s="45" t="s">
        <v>13</v>
      </c>
      <c r="C92" s="34">
        <v>0.6191</v>
      </c>
      <c r="D92" s="8">
        <v>2279.5</v>
      </c>
      <c r="E92" s="13">
        <f t="shared" si="1"/>
        <v>1411.23845</v>
      </c>
    </row>
    <row r="93" spans="1:5" ht="15">
      <c r="A93" s="39">
        <v>2.2</v>
      </c>
      <c r="B93" s="45" t="s">
        <v>14</v>
      </c>
      <c r="C93" s="34">
        <v>0.2333</v>
      </c>
      <c r="D93" s="8">
        <v>2279.5</v>
      </c>
      <c r="E93" s="13">
        <f t="shared" si="1"/>
        <v>531.80735</v>
      </c>
    </row>
    <row r="94" spans="1:5" ht="15">
      <c r="A94" s="39">
        <v>2.3</v>
      </c>
      <c r="B94" s="45" t="s">
        <v>15</v>
      </c>
      <c r="C94" s="34">
        <v>1.373</v>
      </c>
      <c r="D94" s="8">
        <v>2279.5</v>
      </c>
      <c r="E94" s="13">
        <f t="shared" si="1"/>
        <v>3129.7535</v>
      </c>
    </row>
    <row r="95" spans="1:5" ht="23.25">
      <c r="A95" s="39">
        <v>2.4</v>
      </c>
      <c r="B95" s="45" t="s">
        <v>47</v>
      </c>
      <c r="C95" s="34">
        <v>0.0192</v>
      </c>
      <c r="D95" s="8">
        <v>2279.5</v>
      </c>
      <c r="E95" s="13">
        <f t="shared" si="1"/>
        <v>43.7664</v>
      </c>
    </row>
    <row r="96" spans="1:5" ht="15">
      <c r="A96" s="39">
        <v>2.5</v>
      </c>
      <c r="B96" s="45" t="s">
        <v>16</v>
      </c>
      <c r="C96" s="34">
        <v>0.2607</v>
      </c>
      <c r="D96" s="8">
        <v>2279.5</v>
      </c>
      <c r="E96" s="13">
        <f t="shared" si="1"/>
        <v>594.2656499999999</v>
      </c>
    </row>
    <row r="97" spans="1:5" ht="15">
      <c r="A97" s="39">
        <v>2.6</v>
      </c>
      <c r="B97" s="45" t="s">
        <v>48</v>
      </c>
      <c r="C97" s="34">
        <v>0.0668</v>
      </c>
      <c r="D97" s="8">
        <v>2279.5</v>
      </c>
      <c r="E97" s="13">
        <f t="shared" si="1"/>
        <v>152.2706</v>
      </c>
    </row>
    <row r="98" spans="1:5" ht="23.25">
      <c r="A98" s="39">
        <v>2.7</v>
      </c>
      <c r="B98" s="45" t="s">
        <v>17</v>
      </c>
      <c r="C98" s="34">
        <v>0.0092</v>
      </c>
      <c r="D98" s="8">
        <v>2279.5</v>
      </c>
      <c r="E98" s="13">
        <f t="shared" si="1"/>
        <v>20.9714</v>
      </c>
    </row>
    <row r="99" spans="1:5" ht="15">
      <c r="A99" s="39">
        <v>2.8</v>
      </c>
      <c r="B99" s="45" t="s">
        <v>150</v>
      </c>
      <c r="C99" s="34"/>
      <c r="D99" s="8">
        <v>2279.5</v>
      </c>
      <c r="E99" s="13"/>
    </row>
    <row r="100" spans="1:5" ht="15">
      <c r="A100" s="39">
        <v>2.9</v>
      </c>
      <c r="B100" s="45" t="s">
        <v>18</v>
      </c>
      <c r="C100" s="34">
        <v>0.0483</v>
      </c>
      <c r="D100" s="8">
        <v>2279.5</v>
      </c>
      <c r="E100" s="13">
        <f t="shared" si="1"/>
        <v>110.09985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v>2279.5</v>
      </c>
      <c r="E101" s="13">
        <f t="shared" si="1"/>
        <v>32.824799999999996</v>
      </c>
    </row>
    <row r="102" spans="1:5" ht="15">
      <c r="A102" s="39">
        <v>2.11</v>
      </c>
      <c r="B102" s="45" t="s">
        <v>20</v>
      </c>
      <c r="C102" s="34">
        <v>0.0542</v>
      </c>
      <c r="D102" s="8">
        <v>2279.5</v>
      </c>
      <c r="E102" s="13">
        <f t="shared" si="1"/>
        <v>123.54889999999999</v>
      </c>
    </row>
    <row r="103" spans="1:5" ht="15">
      <c r="A103" s="39">
        <v>2.12</v>
      </c>
      <c r="B103" s="45" t="s">
        <v>21</v>
      </c>
      <c r="C103" s="34">
        <v>0.049</v>
      </c>
      <c r="D103" s="8">
        <v>2279.5</v>
      </c>
      <c r="E103" s="13">
        <f t="shared" si="1"/>
        <v>111.69550000000001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v>2279.5</v>
      </c>
      <c r="E104" s="13">
        <f t="shared" si="1"/>
        <v>45.134100000000004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v>2279.5</v>
      </c>
      <c r="E105" s="52">
        <f>SUM(E106:E108)</f>
        <v>5927.83975</v>
      </c>
    </row>
    <row r="106" spans="1:5" ht="15">
      <c r="A106" s="39">
        <v>3.1</v>
      </c>
      <c r="B106" s="45" t="s">
        <v>24</v>
      </c>
      <c r="C106" s="34">
        <v>2.4367</v>
      </c>
      <c r="D106" s="8">
        <v>2279.5</v>
      </c>
      <c r="E106" s="13">
        <f t="shared" si="1"/>
        <v>5554.45765</v>
      </c>
    </row>
    <row r="107" spans="1:5" ht="15">
      <c r="A107" s="39">
        <v>3.2</v>
      </c>
      <c r="B107" s="45" t="s">
        <v>25</v>
      </c>
      <c r="C107" s="34">
        <v>0.163</v>
      </c>
      <c r="D107" s="8">
        <v>2279.5</v>
      </c>
      <c r="E107" s="13">
        <f t="shared" si="1"/>
        <v>371.55850000000004</v>
      </c>
    </row>
    <row r="108" spans="1:5" ht="15">
      <c r="A108" s="39">
        <v>3.3</v>
      </c>
      <c r="B108" s="45" t="s">
        <v>28</v>
      </c>
      <c r="C108" s="34">
        <v>0.0008</v>
      </c>
      <c r="D108" s="8">
        <v>2279.5</v>
      </c>
      <c r="E108" s="13">
        <f t="shared" si="1"/>
        <v>1.8236</v>
      </c>
    </row>
    <row r="109" spans="1:5" ht="23.25">
      <c r="A109" s="40">
        <v>4</v>
      </c>
      <c r="B109" s="43" t="s">
        <v>29</v>
      </c>
      <c r="C109" s="33">
        <f>SUM(C110:C116)</f>
        <v>2.63403268</v>
      </c>
      <c r="D109" s="8">
        <v>2279.5</v>
      </c>
      <c r="E109" s="52">
        <f>SUM(E110:E116)</f>
        <v>6004.277494059999</v>
      </c>
    </row>
    <row r="110" spans="1:5" ht="23.25">
      <c r="A110" s="39">
        <v>4.1</v>
      </c>
      <c r="B110" s="45" t="s">
        <v>51</v>
      </c>
      <c r="C110" s="34">
        <v>1.8294</v>
      </c>
      <c r="D110" s="8">
        <v>2279.5</v>
      </c>
      <c r="E110" s="13">
        <f t="shared" si="1"/>
        <v>4170.1173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v>2279.5</v>
      </c>
      <c r="E111" s="13">
        <f t="shared" si="1"/>
        <v>842.3636946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v>2279.5</v>
      </c>
      <c r="E112" s="13">
        <f t="shared" si="1"/>
        <v>501.24809946000005</v>
      </c>
    </row>
    <row r="113" spans="1:5" ht="15">
      <c r="A113" s="39">
        <v>4.4</v>
      </c>
      <c r="B113" s="45" t="s">
        <v>152</v>
      </c>
      <c r="C113" s="34">
        <v>0.0157</v>
      </c>
      <c r="D113" s="8">
        <v>2279.5</v>
      </c>
      <c r="E113" s="13">
        <f t="shared" si="1"/>
        <v>35.788149999999995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v>2279.5</v>
      </c>
      <c r="E114" s="13">
        <f t="shared" si="1"/>
        <v>8.2062</v>
      </c>
    </row>
    <row r="115" spans="1:5" ht="15">
      <c r="A115" s="39">
        <v>4.6</v>
      </c>
      <c r="B115" s="45" t="s">
        <v>34</v>
      </c>
      <c r="C115" s="34">
        <v>0.08</v>
      </c>
      <c r="D115" s="8">
        <v>2279.5</v>
      </c>
      <c r="E115" s="13">
        <f t="shared" si="1"/>
        <v>182.36</v>
      </c>
    </row>
    <row r="116" spans="1:5" ht="15">
      <c r="A116" s="39">
        <v>4.7</v>
      </c>
      <c r="B116" s="45" t="s">
        <v>52</v>
      </c>
      <c r="C116" s="34">
        <v>0.1159</v>
      </c>
      <c r="D116" s="8">
        <v>2279.5</v>
      </c>
      <c r="E116" s="13">
        <f t="shared" si="1"/>
        <v>264.19405</v>
      </c>
    </row>
    <row r="117" spans="1:5" ht="15">
      <c r="A117" s="40">
        <v>5</v>
      </c>
      <c r="B117" s="43" t="s">
        <v>35</v>
      </c>
      <c r="C117" s="33">
        <f>SUM(C118:C121)</f>
        <v>1.2856634</v>
      </c>
      <c r="D117" s="8">
        <v>2279.5</v>
      </c>
      <c r="E117" s="52">
        <f>SUM(E118:E121)</f>
        <v>2930.6697203</v>
      </c>
    </row>
    <row r="118" spans="1:5" ht="23.25">
      <c r="A118" s="39">
        <v>5.1</v>
      </c>
      <c r="B118" s="45" t="s">
        <v>53</v>
      </c>
      <c r="C118" s="34">
        <v>0.6617</v>
      </c>
      <c r="D118" s="8">
        <v>2279.5</v>
      </c>
      <c r="E118" s="13">
        <f t="shared" si="1"/>
        <v>1508.3451499999999</v>
      </c>
    </row>
    <row r="119" spans="1:5" ht="15">
      <c r="A119" s="39">
        <v>5.2</v>
      </c>
      <c r="B119" s="45" t="s">
        <v>125</v>
      </c>
      <c r="C119" s="34">
        <f>C118*0.202</f>
        <v>0.1336634</v>
      </c>
      <c r="D119" s="8">
        <v>2279.5</v>
      </c>
      <c r="E119" s="13">
        <f t="shared" si="1"/>
        <v>304.68572029999996</v>
      </c>
    </row>
    <row r="120" spans="1:5" ht="15">
      <c r="A120" s="39">
        <v>5.3</v>
      </c>
      <c r="B120" s="45" t="s">
        <v>36</v>
      </c>
      <c r="C120" s="34">
        <v>0.2159</v>
      </c>
      <c r="D120" s="8">
        <v>2279.5</v>
      </c>
      <c r="E120" s="13">
        <f t="shared" si="1"/>
        <v>492.14405</v>
      </c>
    </row>
    <row r="121" spans="1:5" ht="15">
      <c r="A121" s="39">
        <v>5.4</v>
      </c>
      <c r="B121" s="45" t="s">
        <v>37</v>
      </c>
      <c r="C121" s="34">
        <v>0.2744</v>
      </c>
      <c r="D121" s="8">
        <v>2279.5</v>
      </c>
      <c r="E121" s="13">
        <f t="shared" si="1"/>
        <v>625.4947999999999</v>
      </c>
    </row>
    <row r="122" spans="1:5" ht="15">
      <c r="A122" s="40">
        <v>6</v>
      </c>
      <c r="B122" s="43" t="s">
        <v>54</v>
      </c>
      <c r="C122" s="33">
        <f>C130*18.5%</f>
        <v>2.57705</v>
      </c>
      <c r="D122" s="8">
        <v>2279.5</v>
      </c>
      <c r="E122" s="52">
        <f t="shared" si="1"/>
        <v>5874.385475</v>
      </c>
    </row>
    <row r="123" spans="1:5" ht="15">
      <c r="A123" s="44">
        <v>6.1</v>
      </c>
      <c r="B123" s="43" t="s">
        <v>128</v>
      </c>
      <c r="C123" s="33">
        <f>C130*9.85%</f>
        <v>1.372105</v>
      </c>
      <c r="D123" s="8">
        <v>2279.5</v>
      </c>
      <c r="E123" s="52">
        <f t="shared" si="1"/>
        <v>3127.7133474999996</v>
      </c>
    </row>
    <row r="124" spans="1:5" ht="15">
      <c r="A124" s="40">
        <v>7</v>
      </c>
      <c r="B124" s="43" t="s">
        <v>38</v>
      </c>
      <c r="C124" s="33">
        <v>0.009</v>
      </c>
      <c r="D124" s="8">
        <v>2279.5</v>
      </c>
      <c r="E124" s="52">
        <v>20.87</v>
      </c>
    </row>
    <row r="125" spans="1:5" ht="15">
      <c r="A125" s="40">
        <v>8</v>
      </c>
      <c r="B125" s="43" t="s">
        <v>39</v>
      </c>
      <c r="C125" s="37">
        <f>C124+C122+C117+C109+C105+C91+C80</f>
        <v>13.39096108</v>
      </c>
      <c r="D125" s="8">
        <v>2279.5</v>
      </c>
      <c r="E125" s="52">
        <f>E80+E91+E105+E109+E117+E122+E124</f>
        <v>30525.050281859996</v>
      </c>
    </row>
    <row r="126" spans="1:5" ht="15">
      <c r="A126" s="47">
        <v>9</v>
      </c>
      <c r="B126" s="45" t="s">
        <v>40</v>
      </c>
      <c r="C126" s="34">
        <v>0.4686</v>
      </c>
      <c r="D126" s="8">
        <v>2279.5</v>
      </c>
      <c r="E126" s="13">
        <f>C126*D126</f>
        <v>1068.1737</v>
      </c>
    </row>
    <row r="127" spans="1:5" ht="15">
      <c r="A127" s="47">
        <v>10</v>
      </c>
      <c r="B127" s="45" t="s">
        <v>55</v>
      </c>
      <c r="C127" s="34">
        <v>0.0704</v>
      </c>
      <c r="D127" s="8">
        <v>2279.5</v>
      </c>
      <c r="E127" s="13">
        <v>160.22</v>
      </c>
    </row>
    <row r="128" spans="1:5" ht="15">
      <c r="A128" s="40">
        <v>11</v>
      </c>
      <c r="B128" s="69" t="s">
        <v>41</v>
      </c>
      <c r="C128" s="33">
        <f>C125+C126+C127</f>
        <v>13.92996108</v>
      </c>
      <c r="D128" s="8">
        <v>2279.5</v>
      </c>
      <c r="E128" s="52">
        <f>E125+E126+E127</f>
        <v>31753.443981859997</v>
      </c>
    </row>
    <row r="129" ht="15">
      <c r="C129" s="73"/>
    </row>
    <row r="130" ht="15">
      <c r="C130" s="74">
        <v>13.93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6.421875" style="0" customWidth="1"/>
    <col min="3" max="3" width="10.140625" style="0" hidden="1" customWidth="1"/>
    <col min="4" max="4" width="9.140625" style="0" hidden="1" customWidth="1"/>
    <col min="5" max="5" width="26.00390625" style="0" customWidth="1"/>
  </cols>
  <sheetData>
    <row r="1" spans="1:5" ht="36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106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4570.6</v>
      </c>
    </row>
    <row r="8" spans="1:5" ht="15">
      <c r="A8" s="96" t="s">
        <v>2</v>
      </c>
      <c r="B8" s="96"/>
      <c r="C8" s="8"/>
      <c r="D8" s="8"/>
      <c r="E8" s="9">
        <v>12.85</v>
      </c>
    </row>
    <row r="9" spans="1:5" ht="15">
      <c r="A9" s="97"/>
      <c r="B9" s="97"/>
      <c r="C9" s="8"/>
      <c r="D9" s="8"/>
      <c r="E9" s="27">
        <f>E7*E8</f>
        <v>58732.21000000001</v>
      </c>
    </row>
    <row r="10" spans="1:5" ht="40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2.049787</v>
      </c>
      <c r="D11" s="8">
        <v>4570.6</v>
      </c>
      <c r="E11" s="52">
        <f>C11*D11</f>
        <v>9368.756462199999</v>
      </c>
    </row>
    <row r="12" spans="1:5" ht="15">
      <c r="A12" s="2"/>
      <c r="B12" s="2" t="s">
        <v>4</v>
      </c>
      <c r="C12" s="28"/>
      <c r="D12" s="8">
        <f>E7</f>
        <v>4570.6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1.3435</v>
      </c>
      <c r="D13" s="8">
        <f>E7</f>
        <v>4570.6</v>
      </c>
      <c r="E13" s="13">
        <f t="shared" si="0"/>
        <v>6140.6011</v>
      </c>
    </row>
    <row r="14" spans="1:5" ht="15">
      <c r="A14" s="2"/>
      <c r="B14" s="2" t="s">
        <v>5</v>
      </c>
      <c r="C14" s="6">
        <v>0.9027</v>
      </c>
      <c r="D14" s="8">
        <f>E7</f>
        <v>4570.6</v>
      </c>
      <c r="E14" s="13">
        <f t="shared" si="0"/>
        <v>4125.88062</v>
      </c>
    </row>
    <row r="15" spans="1:5" ht="15">
      <c r="A15" s="2"/>
      <c r="B15" s="2" t="s">
        <v>6</v>
      </c>
      <c r="C15" s="6">
        <v>0.4408</v>
      </c>
      <c r="D15" s="8">
        <f>E7</f>
        <v>4570.6</v>
      </c>
      <c r="E15" s="13">
        <f t="shared" si="0"/>
        <v>2014.7204800000002</v>
      </c>
    </row>
    <row r="16" spans="1:5" ht="15">
      <c r="A16" s="2">
        <v>1.2</v>
      </c>
      <c r="B16" s="4" t="s">
        <v>125</v>
      </c>
      <c r="C16" s="6">
        <f>(C14+C15)*0.202</f>
        <v>0.271387</v>
      </c>
      <c r="D16" s="8">
        <f>E7</f>
        <v>4570.6</v>
      </c>
      <c r="E16" s="13">
        <f t="shared" si="0"/>
        <v>1240.4014222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4570.6</v>
      </c>
      <c r="E17" s="13">
        <f t="shared" si="0"/>
        <v>36.10774000000001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4570.6</v>
      </c>
      <c r="E18" s="13">
        <f t="shared" si="0"/>
        <v>280.17778000000004</v>
      </c>
    </row>
    <row r="19" spans="1:5" ht="15">
      <c r="A19" s="2">
        <v>1.5</v>
      </c>
      <c r="B19" s="39" t="s">
        <v>9</v>
      </c>
      <c r="C19" s="35">
        <v>0.0052</v>
      </c>
      <c r="D19" s="8">
        <f>E7</f>
        <v>4570.6</v>
      </c>
      <c r="E19" s="13">
        <f t="shared" si="0"/>
        <v>23.767120000000002</v>
      </c>
    </row>
    <row r="20" spans="1:5" ht="15">
      <c r="A20" s="2">
        <v>1.6</v>
      </c>
      <c r="B20" s="39" t="s">
        <v>10</v>
      </c>
      <c r="C20" s="35">
        <v>0.075</v>
      </c>
      <c r="D20" s="8">
        <f>E7</f>
        <v>4570.6</v>
      </c>
      <c r="E20" s="13">
        <f t="shared" si="0"/>
        <v>342.795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4570.6</v>
      </c>
      <c r="E21" s="13">
        <f t="shared" si="0"/>
        <v>458.88824000000005</v>
      </c>
    </row>
    <row r="22" spans="1:5" ht="15">
      <c r="A22" s="2">
        <v>1.8</v>
      </c>
      <c r="B22" s="39" t="s">
        <v>46</v>
      </c>
      <c r="C22" s="34">
        <v>0.1851</v>
      </c>
      <c r="D22" s="8">
        <f>E7</f>
        <v>4570.6</v>
      </c>
      <c r="E22" s="13">
        <f t="shared" si="0"/>
        <v>846.01806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f>E7</f>
        <v>4570.6</v>
      </c>
      <c r="E23" s="52">
        <f t="shared" si="0"/>
        <v>12296.742239999998</v>
      </c>
    </row>
    <row r="24" spans="1:5" ht="15">
      <c r="A24" s="39">
        <v>2.1</v>
      </c>
      <c r="B24" s="39" t="s">
        <v>13</v>
      </c>
      <c r="C24" s="34">
        <v>0.5524</v>
      </c>
      <c r="D24" s="8">
        <f>E7</f>
        <v>4570.6</v>
      </c>
      <c r="E24" s="13">
        <f t="shared" si="0"/>
        <v>2524.7994400000002</v>
      </c>
    </row>
    <row r="25" spans="1:5" ht="15">
      <c r="A25" s="39">
        <v>2.2</v>
      </c>
      <c r="B25" s="39" t="s">
        <v>14</v>
      </c>
      <c r="C25" s="34">
        <v>0.1986</v>
      </c>
      <c r="D25" s="8">
        <f>E7</f>
        <v>4570.6</v>
      </c>
      <c r="E25" s="13">
        <f t="shared" si="0"/>
        <v>907.72116</v>
      </c>
    </row>
    <row r="26" spans="1:5" ht="15">
      <c r="A26" s="39">
        <v>2.3</v>
      </c>
      <c r="B26" s="45" t="s">
        <v>15</v>
      </c>
      <c r="C26" s="34">
        <v>1.4823</v>
      </c>
      <c r="D26" s="8">
        <f>E7</f>
        <v>4570.6</v>
      </c>
      <c r="E26" s="13">
        <f t="shared" si="0"/>
        <v>6775.00038</v>
      </c>
    </row>
    <row r="27" spans="1:5" ht="23.25">
      <c r="A27" s="39">
        <v>2.4</v>
      </c>
      <c r="B27" s="45" t="s">
        <v>47</v>
      </c>
      <c r="C27" s="34">
        <v>0.0176</v>
      </c>
      <c r="D27" s="8">
        <f>E7</f>
        <v>4570.6</v>
      </c>
      <c r="E27" s="13">
        <f t="shared" si="0"/>
        <v>80.44256000000001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4570.6</v>
      </c>
      <c r="E28" s="13">
        <f t="shared" si="0"/>
        <v>1065.86392</v>
      </c>
    </row>
    <row r="29" spans="1:5" ht="15">
      <c r="A29" s="39">
        <v>2.6</v>
      </c>
      <c r="B29" s="39" t="s">
        <v>48</v>
      </c>
      <c r="C29" s="34">
        <v>0.067</v>
      </c>
      <c r="D29" s="8">
        <f>E7</f>
        <v>4570.6</v>
      </c>
      <c r="E29" s="13">
        <f t="shared" si="0"/>
        <v>306.2302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4570.6</v>
      </c>
      <c r="E30" s="13">
        <f t="shared" si="0"/>
        <v>42.04952</v>
      </c>
    </row>
    <row r="31" spans="1:5" ht="15">
      <c r="A31" s="39">
        <v>2.8</v>
      </c>
      <c r="B31" s="39" t="s">
        <v>49</v>
      </c>
      <c r="C31" s="34"/>
      <c r="D31" s="8">
        <f>D30</f>
        <v>4570.6</v>
      </c>
      <c r="E31" s="13">
        <f t="shared" si="0"/>
        <v>0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4570.6</v>
      </c>
      <c r="E32" s="13">
        <f t="shared" si="0"/>
        <v>221.21704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4570.6</v>
      </c>
      <c r="E33" s="13">
        <f t="shared" si="0"/>
        <v>66.2737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4570.6</v>
      </c>
      <c r="E34" s="13">
        <f t="shared" si="0"/>
        <v>120.20678000000001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4570.6</v>
      </c>
      <c r="E35" s="13">
        <f t="shared" si="0"/>
        <v>95.98260000000002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4570.6</v>
      </c>
      <c r="E36" s="13">
        <f t="shared" si="0"/>
        <v>90.95494000000001</v>
      </c>
    </row>
    <row r="37" spans="1:5" ht="15">
      <c r="A37" s="39">
        <v>2.14</v>
      </c>
      <c r="B37" s="45" t="s">
        <v>46</v>
      </c>
      <c r="C37" s="34"/>
      <c r="D37" s="8">
        <f>D34</f>
        <v>4570.6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f>D35</f>
        <v>4570.6</v>
      </c>
      <c r="E38" s="52">
        <f t="shared" si="0"/>
        <v>10727.1982</v>
      </c>
    </row>
    <row r="39" spans="1:5" ht="15">
      <c r="A39" s="39">
        <v>3.1</v>
      </c>
      <c r="B39" s="39" t="s">
        <v>24</v>
      </c>
      <c r="C39" s="34">
        <v>2.28</v>
      </c>
      <c r="D39" s="8">
        <f>D38</f>
        <v>4570.6</v>
      </c>
      <c r="E39" s="13">
        <f t="shared" si="0"/>
        <v>10420.968</v>
      </c>
    </row>
    <row r="40" spans="1:5" ht="15">
      <c r="A40" s="39">
        <v>3.2</v>
      </c>
      <c r="B40" s="39" t="s">
        <v>25</v>
      </c>
      <c r="C40" s="34">
        <v>0.0217</v>
      </c>
      <c r="D40" s="8">
        <f>D39</f>
        <v>4570.6</v>
      </c>
      <c r="E40" s="13">
        <f t="shared" si="0"/>
        <v>99.18202000000001</v>
      </c>
    </row>
    <row r="41" spans="1:5" ht="15">
      <c r="A41" s="39">
        <v>3.3</v>
      </c>
      <c r="B41" s="39" t="s">
        <v>26</v>
      </c>
      <c r="C41" s="34">
        <v>0.0246</v>
      </c>
      <c r="D41" s="8">
        <f>D39</f>
        <v>4570.6</v>
      </c>
      <c r="E41" s="13">
        <f t="shared" si="0"/>
        <v>112.43676</v>
      </c>
    </row>
    <row r="42" spans="1:5" ht="15">
      <c r="A42" s="39">
        <v>3.4</v>
      </c>
      <c r="B42" s="39" t="s">
        <v>27</v>
      </c>
      <c r="C42" s="34">
        <v>0.0009</v>
      </c>
      <c r="D42" s="8">
        <f>D39</f>
        <v>4570.6</v>
      </c>
      <c r="E42" s="13">
        <f t="shared" si="0"/>
        <v>4.11354</v>
      </c>
    </row>
    <row r="43" spans="1:5" ht="15">
      <c r="A43" s="39">
        <v>3.5</v>
      </c>
      <c r="B43" s="39" t="s">
        <v>28</v>
      </c>
      <c r="C43" s="34">
        <v>0.0198</v>
      </c>
      <c r="D43" s="8">
        <f>D39</f>
        <v>4570.6</v>
      </c>
      <c r="E43" s="13">
        <f t="shared" si="0"/>
        <v>90.49788000000001</v>
      </c>
    </row>
    <row r="44" spans="1:5" ht="23.25">
      <c r="A44" s="40">
        <v>4</v>
      </c>
      <c r="B44" s="43" t="s">
        <v>29</v>
      </c>
      <c r="C44" s="33">
        <f>SUM(C45:C52)</f>
        <v>2.1848737</v>
      </c>
      <c r="D44" s="8">
        <f>D41</f>
        <v>4570.6</v>
      </c>
      <c r="E44" s="52">
        <f t="shared" si="0"/>
        <v>9986.18373322</v>
      </c>
    </row>
    <row r="45" spans="1:5" ht="23.25">
      <c r="A45" s="39">
        <v>4.1</v>
      </c>
      <c r="B45" s="45" t="s">
        <v>51</v>
      </c>
      <c r="C45" s="34">
        <v>1.4335</v>
      </c>
      <c r="D45" s="8">
        <f>D43</f>
        <v>4570.6</v>
      </c>
      <c r="E45" s="13">
        <f t="shared" si="0"/>
        <v>6551.9551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f>D43</f>
        <v>4570.6</v>
      </c>
      <c r="E46" s="13">
        <f t="shared" si="0"/>
        <v>1323.4949302000002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f>D43</f>
        <v>4570.6</v>
      </c>
      <c r="E47" s="13">
        <f t="shared" si="0"/>
        <v>787.5450030200001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4570.6</v>
      </c>
      <c r="E48" s="13">
        <f t="shared" si="0"/>
        <v>96.89672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4570.6</v>
      </c>
      <c r="E49" s="13">
        <f t="shared" si="0"/>
        <v>86.84140000000001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4570.6</v>
      </c>
      <c r="E50" s="13">
        <f t="shared" si="0"/>
        <v>16.45416</v>
      </c>
    </row>
    <row r="51" spans="1:5" ht="15">
      <c r="A51" s="39">
        <v>4.7</v>
      </c>
      <c r="B51" s="39" t="s">
        <v>34</v>
      </c>
      <c r="C51" s="34">
        <v>0.0823</v>
      </c>
      <c r="D51" s="8">
        <f>D44</f>
        <v>4570.6</v>
      </c>
      <c r="E51" s="13">
        <f t="shared" si="0"/>
        <v>376.16038000000003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4570.6</v>
      </c>
      <c r="E52" s="13">
        <f t="shared" si="0"/>
        <v>746.83604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4570.6</v>
      </c>
      <c r="E53" s="52">
        <f t="shared" si="0"/>
        <v>4568.563340640001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4570.6</v>
      </c>
      <c r="E54" s="13">
        <f t="shared" si="0"/>
        <v>2089.67832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4570.6</v>
      </c>
      <c r="E55" s="13">
        <f t="shared" si="0"/>
        <v>422.11502064000007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4570.6</v>
      </c>
      <c r="E56" s="13">
        <f t="shared" si="0"/>
        <v>822.7080000000001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4570.6</v>
      </c>
      <c r="E57" s="13">
        <f t="shared" si="0"/>
        <v>1192.9266000000002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4570.6</v>
      </c>
      <c r="E58" s="13">
        <f t="shared" si="0"/>
        <v>41.1354</v>
      </c>
    </row>
    <row r="59" spans="1:5" ht="15">
      <c r="A59" s="40">
        <v>6</v>
      </c>
      <c r="B59" s="43" t="s">
        <v>54</v>
      </c>
      <c r="C59" s="33">
        <v>2.2402</v>
      </c>
      <c r="D59" s="8">
        <f>D48</f>
        <v>4570.6</v>
      </c>
      <c r="E59" s="52">
        <f t="shared" si="0"/>
        <v>10239.058120000002</v>
      </c>
    </row>
    <row r="60" spans="1:5" ht="15">
      <c r="A60" s="2">
        <v>6.1</v>
      </c>
      <c r="B60" s="4" t="s">
        <v>128</v>
      </c>
      <c r="C60" s="33">
        <f>12.85*9.85%</f>
        <v>1.2657249999999998</v>
      </c>
      <c r="D60" s="8">
        <f>D48</f>
        <v>4570.6</v>
      </c>
      <c r="E60" s="13">
        <f t="shared" si="0"/>
        <v>5785.122684999999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4570.6</v>
      </c>
      <c r="E61" s="52">
        <f t="shared" si="0"/>
        <v>41.1354</v>
      </c>
    </row>
    <row r="62" spans="1:5" ht="15">
      <c r="A62" s="40">
        <v>8</v>
      </c>
      <c r="B62" s="44" t="s">
        <v>39</v>
      </c>
      <c r="C62" s="37">
        <f>C61+C59+C53+C44+C38+C23+C11</f>
        <v>12.520815099999998</v>
      </c>
      <c r="D62" s="8">
        <f>D52</f>
        <v>4570.6</v>
      </c>
      <c r="E62" s="52">
        <f t="shared" si="0"/>
        <v>57227.63749605999</v>
      </c>
    </row>
    <row r="63" spans="1:5" ht="15">
      <c r="A63" s="47">
        <v>9</v>
      </c>
      <c r="B63" s="39" t="s">
        <v>40</v>
      </c>
      <c r="C63" s="34">
        <v>0.2862</v>
      </c>
      <c r="D63" s="8">
        <f>D52</f>
        <v>4570.6</v>
      </c>
      <c r="E63" s="13">
        <f t="shared" si="0"/>
        <v>1308.1057200000002</v>
      </c>
    </row>
    <row r="64" spans="1:5" ht="15">
      <c r="A64" s="47">
        <v>10</v>
      </c>
      <c r="B64" s="39" t="s">
        <v>55</v>
      </c>
      <c r="C64" s="34">
        <f>C63*15%</f>
        <v>0.04293</v>
      </c>
      <c r="D64" s="8">
        <f>D53</f>
        <v>4570.6</v>
      </c>
      <c r="E64" s="13">
        <f t="shared" si="0"/>
        <v>196.21585800000003</v>
      </c>
    </row>
    <row r="65" spans="1:5" ht="15">
      <c r="A65" s="40">
        <v>11</v>
      </c>
      <c r="B65" s="40" t="s">
        <v>41</v>
      </c>
      <c r="C65" s="33">
        <f>C62+C63+C64</f>
        <v>12.849945099999998</v>
      </c>
      <c r="D65" s="8">
        <f>D54</f>
        <v>4570.6</v>
      </c>
      <c r="E65" s="52">
        <f t="shared" si="0"/>
        <v>58731.959074059996</v>
      </c>
    </row>
    <row r="66" spans="1:5" ht="15">
      <c r="A66" s="39"/>
      <c r="B66" s="45" t="s">
        <v>56</v>
      </c>
      <c r="C66" s="38">
        <v>12.85</v>
      </c>
      <c r="D66" s="8">
        <f>D55</f>
        <v>4570.6</v>
      </c>
      <c r="E66" s="13">
        <f t="shared" si="0"/>
        <v>58732.21000000001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50.2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106</v>
      </c>
      <c r="B74" s="101"/>
      <c r="C74" s="101"/>
      <c r="D74" s="101"/>
      <c r="E74" s="101"/>
    </row>
    <row r="76" spans="1:5" ht="15">
      <c r="A76" s="96" t="s">
        <v>1</v>
      </c>
      <c r="B76" s="96"/>
      <c r="C76" s="8"/>
      <c r="D76" s="8"/>
      <c r="E76" s="9">
        <v>4570.6</v>
      </c>
    </row>
    <row r="77" spans="1:5" ht="15">
      <c r="A77" s="96" t="s">
        <v>2</v>
      </c>
      <c r="B77" s="96"/>
      <c r="C77" s="8"/>
      <c r="D77" s="8"/>
      <c r="E77" s="9">
        <v>14.37</v>
      </c>
    </row>
    <row r="78" spans="1:5" ht="15">
      <c r="A78" s="97"/>
      <c r="B78" s="97"/>
      <c r="C78" s="8"/>
      <c r="D78" s="8"/>
      <c r="E78" s="14">
        <f>E76*E77</f>
        <v>65679.522</v>
      </c>
    </row>
    <row r="79" spans="1:5" ht="42.7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2.2688032000000002</v>
      </c>
      <c r="D80" s="8">
        <v>4570.6</v>
      </c>
      <c r="E80" s="52">
        <f>C80*D80</f>
        <v>10369.791905920001</v>
      </c>
    </row>
    <row r="81" spans="1:5" ht="15">
      <c r="A81" s="60"/>
      <c r="B81" s="61" t="s">
        <v>4</v>
      </c>
      <c r="C81" s="77"/>
      <c r="D81" s="8">
        <f>E76</f>
        <v>4570.6</v>
      </c>
      <c r="E81" s="13"/>
    </row>
    <row r="82" spans="1:5" ht="15">
      <c r="A82" s="3">
        <v>1.1</v>
      </c>
      <c r="B82" s="4" t="s">
        <v>45</v>
      </c>
      <c r="C82" s="5">
        <f>C83+C84</f>
        <v>1.6916000000000002</v>
      </c>
      <c r="D82" s="8">
        <f>E76</f>
        <v>4570.6</v>
      </c>
      <c r="E82" s="13">
        <f aca="true" t="shared" si="1" ref="E82:E126">C82*D82</f>
        <v>7731.626960000001</v>
      </c>
    </row>
    <row r="83" spans="1:5" ht="15">
      <c r="A83" s="2"/>
      <c r="B83" s="4" t="s">
        <v>5</v>
      </c>
      <c r="C83" s="6">
        <v>1.0075</v>
      </c>
      <c r="D83" s="8">
        <f>E76</f>
        <v>4570.6</v>
      </c>
      <c r="E83" s="13">
        <f t="shared" si="1"/>
        <v>4604.879500000001</v>
      </c>
    </row>
    <row r="84" spans="1:5" ht="15">
      <c r="A84" s="2"/>
      <c r="B84" s="4" t="s">
        <v>6</v>
      </c>
      <c r="C84" s="6">
        <v>0.6841</v>
      </c>
      <c r="D84" s="8">
        <f>E76</f>
        <v>4570.6</v>
      </c>
      <c r="E84" s="13">
        <f t="shared" si="1"/>
        <v>3126.7474600000005</v>
      </c>
    </row>
    <row r="85" spans="1:5" ht="15">
      <c r="A85" s="2">
        <v>1.2</v>
      </c>
      <c r="B85" s="4" t="s">
        <v>125</v>
      </c>
      <c r="C85" s="6">
        <f>(C83+C84)*0.202</f>
        <v>0.34170320000000004</v>
      </c>
      <c r="D85" s="8">
        <f>E76</f>
        <v>4570.6</v>
      </c>
      <c r="E85" s="13">
        <f t="shared" si="1"/>
        <v>1561.7886459200004</v>
      </c>
    </row>
    <row r="86" spans="1:5" ht="23.25">
      <c r="A86" s="2">
        <v>1.3</v>
      </c>
      <c r="B86" s="4" t="s">
        <v>147</v>
      </c>
      <c r="C86" s="6">
        <v>0.0087</v>
      </c>
      <c r="D86" s="8">
        <f>E76</f>
        <v>4570.6</v>
      </c>
      <c r="E86" s="13">
        <f t="shared" si="1"/>
        <v>39.76422</v>
      </c>
    </row>
    <row r="87" spans="1:5" ht="15">
      <c r="A87" s="2">
        <v>1.4</v>
      </c>
      <c r="B87" s="45" t="s">
        <v>9</v>
      </c>
      <c r="C87" s="34">
        <v>0.0012</v>
      </c>
      <c r="D87" s="8">
        <f>E76</f>
        <v>4570.6</v>
      </c>
      <c r="E87" s="13">
        <f t="shared" si="1"/>
        <v>5.48472</v>
      </c>
    </row>
    <row r="88" spans="1:5" ht="15">
      <c r="A88" s="2">
        <v>1.5</v>
      </c>
      <c r="B88" s="45" t="s">
        <v>10</v>
      </c>
      <c r="C88" s="34">
        <v>0.0816</v>
      </c>
      <c r="D88" s="8">
        <f>E76</f>
        <v>4570.6</v>
      </c>
      <c r="E88" s="13">
        <f t="shared" si="1"/>
        <v>372.96096000000006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4570.6</v>
      </c>
      <c r="E89" s="13">
        <f t="shared" si="1"/>
        <v>532.0178400000001</v>
      </c>
    </row>
    <row r="90" spans="1:5" ht="15">
      <c r="A90" s="2">
        <v>1.7</v>
      </c>
      <c r="B90" s="45" t="s">
        <v>149</v>
      </c>
      <c r="C90" s="63">
        <v>0.0276</v>
      </c>
      <c r="D90" s="8">
        <f>E76</f>
        <v>4570.6</v>
      </c>
      <c r="E90" s="13">
        <f t="shared" si="1"/>
        <v>126.14856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f>E76</f>
        <v>4570.6</v>
      </c>
      <c r="E91" s="52">
        <f t="shared" si="1"/>
        <v>12646.8502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4570.6</v>
      </c>
      <c r="E92" s="13">
        <f t="shared" si="1"/>
        <v>2829.65846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4570.6</v>
      </c>
      <c r="E93" s="13">
        <f t="shared" si="1"/>
        <v>1066.3209800000002</v>
      </c>
    </row>
    <row r="94" spans="1:5" ht="15">
      <c r="A94" s="39">
        <v>2.3</v>
      </c>
      <c r="B94" s="45" t="s">
        <v>15</v>
      </c>
      <c r="C94" s="34">
        <v>1.373</v>
      </c>
      <c r="D94" s="8">
        <f>E76</f>
        <v>4570.6</v>
      </c>
      <c r="E94" s="13">
        <f t="shared" si="1"/>
        <v>6275.433800000001</v>
      </c>
    </row>
    <row r="95" spans="1:5" ht="23.25">
      <c r="A95" s="39">
        <v>2.4</v>
      </c>
      <c r="B95" s="45" t="s">
        <v>47</v>
      </c>
      <c r="C95" s="34">
        <v>0.0192</v>
      </c>
      <c r="D95" s="8">
        <f>E76</f>
        <v>4570.6</v>
      </c>
      <c r="E95" s="13">
        <f t="shared" si="1"/>
        <v>87.75552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4570.6</v>
      </c>
      <c r="E96" s="13">
        <f t="shared" si="1"/>
        <v>1191.5554200000001</v>
      </c>
    </row>
    <row r="97" spans="1:5" ht="15">
      <c r="A97" s="39">
        <v>2.6</v>
      </c>
      <c r="B97" s="45" t="s">
        <v>48</v>
      </c>
      <c r="C97" s="34">
        <v>0.0668</v>
      </c>
      <c r="D97" s="12">
        <f>E76</f>
        <v>4570.6</v>
      </c>
      <c r="E97" s="13">
        <f t="shared" si="1"/>
        <v>305.31608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4570.6</v>
      </c>
      <c r="E98" s="13">
        <f t="shared" si="1"/>
        <v>42.04952</v>
      </c>
    </row>
    <row r="99" spans="1:5" ht="15">
      <c r="A99" s="39">
        <v>2.8</v>
      </c>
      <c r="B99" s="45" t="s">
        <v>150</v>
      </c>
      <c r="C99" s="34"/>
      <c r="D99" s="8">
        <f>D98</f>
        <v>4570.6</v>
      </c>
      <c r="E99" s="13"/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4570.6</v>
      </c>
      <c r="E100" s="13">
        <f t="shared" si="1"/>
        <v>220.75998000000004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4570.6</v>
      </c>
      <c r="E101" s="13">
        <f t="shared" si="1"/>
        <v>65.81664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4570.6</v>
      </c>
      <c r="E102" s="13">
        <f t="shared" si="1"/>
        <v>247.72652000000002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4570.6</v>
      </c>
      <c r="E103" s="13">
        <f t="shared" si="1"/>
        <v>223.95940000000002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4570.6</v>
      </c>
      <c r="E104" s="13">
        <f t="shared" si="1"/>
        <v>90.49788000000001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f>D103</f>
        <v>4570.6</v>
      </c>
      <c r="E105" s="52">
        <f t="shared" si="1"/>
        <v>11885.8453</v>
      </c>
    </row>
    <row r="106" spans="1:5" ht="15">
      <c r="A106" s="39">
        <v>3.1</v>
      </c>
      <c r="B106" s="45" t="s">
        <v>24</v>
      </c>
      <c r="C106" s="34">
        <v>2.4367</v>
      </c>
      <c r="D106" s="8">
        <f>D103</f>
        <v>4570.6</v>
      </c>
      <c r="E106" s="13">
        <f t="shared" si="1"/>
        <v>11137.181020000002</v>
      </c>
    </row>
    <row r="107" spans="1:5" ht="15">
      <c r="A107" s="39">
        <v>3.2</v>
      </c>
      <c r="B107" s="45" t="s">
        <v>25</v>
      </c>
      <c r="C107" s="34">
        <v>0.163</v>
      </c>
      <c r="D107" s="8">
        <f>D104</f>
        <v>4570.6</v>
      </c>
      <c r="E107" s="13">
        <f t="shared" si="1"/>
        <v>745.0078000000001</v>
      </c>
    </row>
    <row r="108" spans="1:5" ht="15">
      <c r="A108" s="39">
        <v>3.3</v>
      </c>
      <c r="B108" s="45" t="s">
        <v>28</v>
      </c>
      <c r="C108" s="34">
        <v>0.0008</v>
      </c>
      <c r="D108" s="8">
        <f>D107</f>
        <v>4570.6</v>
      </c>
      <c r="E108" s="13">
        <f t="shared" si="1"/>
        <v>3.6564800000000006</v>
      </c>
    </row>
    <row r="109" spans="1:5" ht="23.25">
      <c r="A109" s="40">
        <v>4</v>
      </c>
      <c r="B109" s="43" t="s">
        <v>29</v>
      </c>
      <c r="C109" s="33">
        <f>SUM(C110:C116)</f>
        <v>2.56913268</v>
      </c>
      <c r="D109" s="8">
        <f>D108</f>
        <v>4570.6</v>
      </c>
      <c r="E109" s="52">
        <f t="shared" si="1"/>
        <v>11742.477827208002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4570.6</v>
      </c>
      <c r="E110" s="13">
        <f t="shared" si="1"/>
        <v>8361.45564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4570.6</v>
      </c>
      <c r="E111" s="13">
        <f t="shared" si="1"/>
        <v>1689.0140392800001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f>D108</f>
        <v>4570.6</v>
      </c>
      <c r="E112" s="13">
        <f t="shared" si="1"/>
        <v>1005.0469679280002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4570.6</v>
      </c>
      <c r="E113" s="13">
        <f t="shared" si="1"/>
        <v>71.75842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4570.6</v>
      </c>
      <c r="E114" s="13">
        <f t="shared" si="1"/>
        <v>16.45416</v>
      </c>
    </row>
    <row r="115" spans="1:5" ht="15">
      <c r="A115" s="39">
        <v>4.6</v>
      </c>
      <c r="B115" s="45" t="s">
        <v>34</v>
      </c>
      <c r="C115" s="34">
        <v>0.08</v>
      </c>
      <c r="D115" s="8">
        <f>D112</f>
        <v>4570.6</v>
      </c>
      <c r="E115" s="13">
        <f t="shared" si="1"/>
        <v>365.648</v>
      </c>
    </row>
    <row r="116" spans="1:5" ht="15">
      <c r="A116" s="39">
        <v>4.7</v>
      </c>
      <c r="B116" s="45" t="s">
        <v>52</v>
      </c>
      <c r="C116" s="34">
        <v>0.051</v>
      </c>
      <c r="D116" s="8">
        <f>D112</f>
        <v>4570.6</v>
      </c>
      <c r="E116" s="13">
        <f t="shared" si="1"/>
        <v>233.10060000000001</v>
      </c>
    </row>
    <row r="117" spans="1:5" ht="15">
      <c r="A117" s="40">
        <v>5</v>
      </c>
      <c r="B117" s="43" t="s">
        <v>35</v>
      </c>
      <c r="C117" s="33">
        <f>SUM(C118:C121)</f>
        <v>1.3175852</v>
      </c>
      <c r="D117" s="8">
        <f>D112</f>
        <v>4570.6</v>
      </c>
      <c r="E117" s="52">
        <f t="shared" si="1"/>
        <v>6022.15491512</v>
      </c>
    </row>
    <row r="118" spans="1:5" ht="23.25">
      <c r="A118" s="39">
        <v>5.1</v>
      </c>
      <c r="B118" s="45" t="s">
        <v>53</v>
      </c>
      <c r="C118" s="34">
        <v>0.6826</v>
      </c>
      <c r="D118" s="8">
        <f>D113</f>
        <v>4570.6</v>
      </c>
      <c r="E118" s="13">
        <f t="shared" si="1"/>
        <v>3119.89156</v>
      </c>
    </row>
    <row r="119" spans="1:5" ht="15">
      <c r="A119" s="39">
        <v>5.2</v>
      </c>
      <c r="B119" s="45" t="s">
        <v>125</v>
      </c>
      <c r="C119" s="34">
        <f>C118*0.202</f>
        <v>0.1378852</v>
      </c>
      <c r="D119" s="8">
        <f>D113</f>
        <v>4570.6</v>
      </c>
      <c r="E119" s="13">
        <f t="shared" si="1"/>
        <v>630.2180951200002</v>
      </c>
    </row>
    <row r="120" spans="1:5" ht="15">
      <c r="A120" s="39">
        <v>5.3</v>
      </c>
      <c r="B120" s="45" t="s">
        <v>36</v>
      </c>
      <c r="C120" s="34">
        <v>0.2227</v>
      </c>
      <c r="D120" s="8">
        <f>D113</f>
        <v>4570.6</v>
      </c>
      <c r="E120" s="13">
        <f t="shared" si="1"/>
        <v>1017.8726200000001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4570.6</v>
      </c>
      <c r="E121" s="13">
        <f t="shared" si="1"/>
        <v>1254.17264</v>
      </c>
    </row>
    <row r="122" spans="1:5" ht="15">
      <c r="A122" s="40">
        <v>6</v>
      </c>
      <c r="B122" s="43" t="s">
        <v>54</v>
      </c>
      <c r="C122" s="33">
        <f>C130*18.5%</f>
        <v>2.6584499999999998</v>
      </c>
      <c r="D122" s="8">
        <f>D112</f>
        <v>4570.6</v>
      </c>
      <c r="E122" s="52">
        <f t="shared" si="1"/>
        <v>12150.71157</v>
      </c>
    </row>
    <row r="123" spans="1:5" ht="15">
      <c r="A123" s="44">
        <v>6.1</v>
      </c>
      <c r="B123" s="43" t="s">
        <v>128</v>
      </c>
      <c r="C123" s="33">
        <f>C130*9.85%</f>
        <v>1.4154449999999998</v>
      </c>
      <c r="D123" s="8">
        <f>D112</f>
        <v>4570.6</v>
      </c>
      <c r="E123" s="52">
        <f t="shared" si="1"/>
        <v>6469.432917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4570.6</v>
      </c>
      <c r="E124" s="52">
        <v>41.2</v>
      </c>
    </row>
    <row r="125" spans="1:5" ht="15">
      <c r="A125" s="40">
        <v>8</v>
      </c>
      <c r="B125" s="43" t="s">
        <v>39</v>
      </c>
      <c r="C125" s="37">
        <f>C124+C122+C117+C109+C105+C91+C80</f>
        <v>14.19047108</v>
      </c>
      <c r="D125" s="8">
        <f>D113</f>
        <v>4570.6</v>
      </c>
      <c r="E125" s="52">
        <f>E80+E91+E105+E109+E117+E122+E124</f>
        <v>64859.031718248</v>
      </c>
    </row>
    <row r="126" spans="1:5" ht="15">
      <c r="A126" s="47">
        <v>9</v>
      </c>
      <c r="B126" s="45" t="s">
        <v>40</v>
      </c>
      <c r="C126" s="34">
        <v>0.1561</v>
      </c>
      <c r="D126" s="8">
        <f>D114</f>
        <v>4570.6</v>
      </c>
      <c r="E126" s="13">
        <f t="shared" si="1"/>
        <v>713.47066</v>
      </c>
    </row>
    <row r="127" spans="1:5" ht="15">
      <c r="A127" s="47">
        <v>10</v>
      </c>
      <c r="B127" s="45" t="s">
        <v>55</v>
      </c>
      <c r="C127" s="34">
        <v>0.0234</v>
      </c>
      <c r="D127" s="8">
        <f>D117</f>
        <v>4570.6</v>
      </c>
      <c r="E127" s="13">
        <v>107.02</v>
      </c>
    </row>
    <row r="128" spans="1:5" ht="15">
      <c r="A128" s="40">
        <v>11</v>
      </c>
      <c r="B128" s="69" t="s">
        <v>41</v>
      </c>
      <c r="C128" s="33">
        <f>C125+C126+C127</f>
        <v>14.369971080000001</v>
      </c>
      <c r="D128" s="8">
        <f>D117</f>
        <v>4570.6</v>
      </c>
      <c r="E128" s="52">
        <f>E125+E126+E127</f>
        <v>65679.522378248</v>
      </c>
    </row>
    <row r="129" ht="15">
      <c r="C129" s="73"/>
    </row>
    <row r="130" ht="15">
      <c r="C130" s="74">
        <v>14.37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8.57421875" style="0" customWidth="1"/>
    <col min="3" max="3" width="16.8515625" style="0" hidden="1" customWidth="1"/>
    <col min="4" max="4" width="26.8515625" style="0" hidden="1" customWidth="1"/>
    <col min="5" max="5" width="25.140625" style="0" customWidth="1"/>
  </cols>
  <sheetData>
    <row r="1" spans="1:5" ht="33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107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7477.6</v>
      </c>
    </row>
    <row r="8" spans="1:5" ht="15">
      <c r="A8" s="96" t="s">
        <v>2</v>
      </c>
      <c r="B8" s="96"/>
      <c r="C8" s="8"/>
      <c r="D8" s="8"/>
      <c r="E8" s="9">
        <v>12.85</v>
      </c>
    </row>
    <row r="9" spans="1:5" ht="15">
      <c r="A9" s="97"/>
      <c r="B9" s="97"/>
      <c r="C9" s="8"/>
      <c r="D9" s="8"/>
      <c r="E9" s="14">
        <f>E7*E8</f>
        <v>96087.16</v>
      </c>
    </row>
    <row r="10" spans="1:5" ht="46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2.049787</v>
      </c>
      <c r="D11" s="8">
        <v>7477.6</v>
      </c>
      <c r="E11" s="52">
        <f>C11*D11</f>
        <v>15327.4872712</v>
      </c>
    </row>
    <row r="12" spans="1:5" ht="15">
      <c r="A12" s="2"/>
      <c r="B12" s="2" t="s">
        <v>4</v>
      </c>
      <c r="C12" s="28"/>
      <c r="D12" s="8">
        <v>7477.6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1.3435</v>
      </c>
      <c r="D13" s="8">
        <v>7477.6</v>
      </c>
      <c r="E13" s="13">
        <f t="shared" si="0"/>
        <v>10046.1556</v>
      </c>
    </row>
    <row r="14" spans="1:5" ht="15">
      <c r="A14" s="2"/>
      <c r="B14" s="2" t="s">
        <v>5</v>
      </c>
      <c r="C14" s="6">
        <v>0.9027</v>
      </c>
      <c r="D14" s="8">
        <v>7477.6</v>
      </c>
      <c r="E14" s="13">
        <f t="shared" si="0"/>
        <v>6750.02952</v>
      </c>
    </row>
    <row r="15" spans="1:5" ht="15">
      <c r="A15" s="2"/>
      <c r="B15" s="2" t="s">
        <v>6</v>
      </c>
      <c r="C15" s="6">
        <v>0.4408</v>
      </c>
      <c r="D15" s="8">
        <v>7477.6</v>
      </c>
      <c r="E15" s="13">
        <f t="shared" si="0"/>
        <v>3296.1260800000005</v>
      </c>
    </row>
    <row r="16" spans="1:5" ht="15">
      <c r="A16" s="2">
        <v>1.2</v>
      </c>
      <c r="B16" s="4" t="s">
        <v>125</v>
      </c>
      <c r="C16" s="6">
        <f>(C14+C15)*0.202</f>
        <v>0.271387</v>
      </c>
      <c r="D16" s="8">
        <v>7477.6</v>
      </c>
      <c r="E16" s="13">
        <f t="shared" si="0"/>
        <v>2029.3234312</v>
      </c>
    </row>
    <row r="17" spans="1:5" ht="15">
      <c r="A17" s="2">
        <v>1.3</v>
      </c>
      <c r="B17" s="2" t="s">
        <v>7</v>
      </c>
      <c r="C17" s="7">
        <v>0.0079</v>
      </c>
      <c r="D17" s="8">
        <v>7477.6</v>
      </c>
      <c r="E17" s="13">
        <f t="shared" si="0"/>
        <v>59.073040000000006</v>
      </c>
    </row>
    <row r="18" spans="1:5" ht="15">
      <c r="A18" s="2">
        <v>1.4</v>
      </c>
      <c r="B18" s="2" t="s">
        <v>8</v>
      </c>
      <c r="C18" s="7">
        <v>0.0613</v>
      </c>
      <c r="D18" s="8">
        <v>7477.6</v>
      </c>
      <c r="E18" s="13">
        <f t="shared" si="0"/>
        <v>458.37688</v>
      </c>
    </row>
    <row r="19" spans="1:5" ht="15">
      <c r="A19" s="2">
        <v>1.5</v>
      </c>
      <c r="B19" s="39" t="s">
        <v>9</v>
      </c>
      <c r="C19" s="35">
        <v>0.0052</v>
      </c>
      <c r="D19" s="8">
        <v>7477.6</v>
      </c>
      <c r="E19" s="13">
        <f t="shared" si="0"/>
        <v>38.88352</v>
      </c>
    </row>
    <row r="20" spans="1:5" ht="15">
      <c r="A20" s="2">
        <v>1.6</v>
      </c>
      <c r="B20" s="39" t="s">
        <v>10</v>
      </c>
      <c r="C20" s="35">
        <v>0.075</v>
      </c>
      <c r="D20" s="8">
        <v>7477.6</v>
      </c>
      <c r="E20" s="13">
        <f t="shared" si="0"/>
        <v>560.82</v>
      </c>
    </row>
    <row r="21" spans="1:5" ht="15">
      <c r="A21" s="2">
        <v>1.7</v>
      </c>
      <c r="B21" s="39" t="s">
        <v>11</v>
      </c>
      <c r="C21" s="35">
        <v>0.1004</v>
      </c>
      <c r="D21" s="8">
        <v>7477.6</v>
      </c>
      <c r="E21" s="13">
        <f t="shared" si="0"/>
        <v>750.7510400000001</v>
      </c>
    </row>
    <row r="22" spans="1:5" ht="15">
      <c r="A22" s="2">
        <v>1.8</v>
      </c>
      <c r="B22" s="39" t="s">
        <v>46</v>
      </c>
      <c r="C22" s="34">
        <v>0.1851</v>
      </c>
      <c r="D22" s="8">
        <v>7477.6</v>
      </c>
      <c r="E22" s="13">
        <f t="shared" si="0"/>
        <v>1384.10376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v>7477.6</v>
      </c>
      <c r="E23" s="52">
        <f t="shared" si="0"/>
        <v>20117.735039999996</v>
      </c>
    </row>
    <row r="24" spans="1:5" ht="15">
      <c r="A24" s="39">
        <v>2.1</v>
      </c>
      <c r="B24" s="39" t="s">
        <v>13</v>
      </c>
      <c r="C24" s="34">
        <v>0.5524</v>
      </c>
      <c r="D24" s="8">
        <v>7477.6</v>
      </c>
      <c r="E24" s="13">
        <f t="shared" si="0"/>
        <v>4130.6262400000005</v>
      </c>
    </row>
    <row r="25" spans="1:5" ht="15">
      <c r="A25" s="39">
        <v>2.2</v>
      </c>
      <c r="B25" s="39" t="s">
        <v>14</v>
      </c>
      <c r="C25" s="34">
        <v>0.1986</v>
      </c>
      <c r="D25" s="8">
        <v>7477.6</v>
      </c>
      <c r="E25" s="13">
        <f t="shared" si="0"/>
        <v>1485.0513600000002</v>
      </c>
    </row>
    <row r="26" spans="1:5" ht="15">
      <c r="A26" s="39">
        <v>2.3</v>
      </c>
      <c r="B26" s="45" t="s">
        <v>15</v>
      </c>
      <c r="C26" s="34">
        <v>1.4823</v>
      </c>
      <c r="D26" s="8">
        <v>7477.6</v>
      </c>
      <c r="E26" s="13">
        <f t="shared" si="0"/>
        <v>11084.04648</v>
      </c>
    </row>
    <row r="27" spans="1:5" ht="15">
      <c r="A27" s="39">
        <v>2.4</v>
      </c>
      <c r="B27" s="45" t="s">
        <v>47</v>
      </c>
      <c r="C27" s="34">
        <v>0.0176</v>
      </c>
      <c r="D27" s="8">
        <v>7477.6</v>
      </c>
      <c r="E27" s="13">
        <f t="shared" si="0"/>
        <v>131.60576</v>
      </c>
    </row>
    <row r="28" spans="1:5" ht="15">
      <c r="A28" s="39">
        <v>2.5</v>
      </c>
      <c r="B28" s="39" t="s">
        <v>16</v>
      </c>
      <c r="C28" s="34">
        <v>0.2332</v>
      </c>
      <c r="D28" s="8">
        <v>7477.6</v>
      </c>
      <c r="E28" s="13">
        <f t="shared" si="0"/>
        <v>1743.77632</v>
      </c>
    </row>
    <row r="29" spans="1:5" ht="15">
      <c r="A29" s="39">
        <v>2.6</v>
      </c>
      <c r="B29" s="39" t="s">
        <v>48</v>
      </c>
      <c r="C29" s="34">
        <v>0.067</v>
      </c>
      <c r="D29" s="8">
        <v>7477.6</v>
      </c>
      <c r="E29" s="13">
        <f t="shared" si="0"/>
        <v>500.99920000000003</v>
      </c>
    </row>
    <row r="30" spans="1:5" ht="23.25">
      <c r="A30" s="39">
        <v>2.7</v>
      </c>
      <c r="B30" s="45" t="s">
        <v>17</v>
      </c>
      <c r="C30" s="34">
        <v>0.0092</v>
      </c>
      <c r="D30" s="8">
        <v>7477.6</v>
      </c>
      <c r="E30" s="13">
        <f t="shared" si="0"/>
        <v>68.79392</v>
      </c>
    </row>
    <row r="31" spans="1:5" ht="15">
      <c r="A31" s="39">
        <v>2.8</v>
      </c>
      <c r="B31" s="39" t="s">
        <v>49</v>
      </c>
      <c r="C31" s="34"/>
      <c r="D31" s="8">
        <v>7477.6</v>
      </c>
      <c r="E31" s="13">
        <f t="shared" si="0"/>
        <v>0</v>
      </c>
    </row>
    <row r="32" spans="1:5" ht="15">
      <c r="A32" s="39">
        <v>2.9</v>
      </c>
      <c r="B32" s="39" t="s">
        <v>18</v>
      </c>
      <c r="C32" s="34">
        <v>0.0484</v>
      </c>
      <c r="D32" s="8">
        <v>7477.6</v>
      </c>
      <c r="E32" s="13">
        <f t="shared" si="0"/>
        <v>361.91584</v>
      </c>
    </row>
    <row r="33" spans="1:5" ht="15">
      <c r="A33" s="46" t="s">
        <v>50</v>
      </c>
      <c r="B33" s="39" t="s">
        <v>19</v>
      </c>
      <c r="C33" s="34">
        <v>0.0145</v>
      </c>
      <c r="D33" s="8">
        <v>7477.6</v>
      </c>
      <c r="E33" s="13">
        <f t="shared" si="0"/>
        <v>108.4252</v>
      </c>
    </row>
    <row r="34" spans="1:5" ht="15">
      <c r="A34" s="39">
        <v>2.11</v>
      </c>
      <c r="B34" s="45" t="s">
        <v>20</v>
      </c>
      <c r="C34" s="34">
        <v>0.0263</v>
      </c>
      <c r="D34" s="8">
        <v>7477.6</v>
      </c>
      <c r="E34" s="13">
        <f t="shared" si="0"/>
        <v>196.66088000000002</v>
      </c>
    </row>
    <row r="35" spans="1:5" ht="15">
      <c r="A35" s="39">
        <v>2.12</v>
      </c>
      <c r="B35" s="39" t="s">
        <v>21</v>
      </c>
      <c r="C35" s="34">
        <v>0.021</v>
      </c>
      <c r="D35" s="8">
        <v>7477.6</v>
      </c>
      <c r="E35" s="13">
        <f t="shared" si="0"/>
        <v>157.02960000000002</v>
      </c>
    </row>
    <row r="36" spans="1:5" ht="23.25">
      <c r="A36" s="39">
        <v>2.13</v>
      </c>
      <c r="B36" s="45" t="s">
        <v>22</v>
      </c>
      <c r="C36" s="34">
        <v>0.0199</v>
      </c>
      <c r="D36" s="8">
        <v>7477.6</v>
      </c>
      <c r="E36" s="13">
        <f t="shared" si="0"/>
        <v>148.80424000000002</v>
      </c>
    </row>
    <row r="37" spans="1:5" ht="15">
      <c r="A37" s="39">
        <v>2.14</v>
      </c>
      <c r="B37" s="45" t="s">
        <v>46</v>
      </c>
      <c r="C37" s="34"/>
      <c r="D37" s="8">
        <v>7477.6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v>7477.6</v>
      </c>
      <c r="E38" s="52">
        <f t="shared" si="0"/>
        <v>17549.927200000002</v>
      </c>
    </row>
    <row r="39" spans="1:5" ht="15">
      <c r="A39" s="39">
        <v>3.1</v>
      </c>
      <c r="B39" s="39" t="s">
        <v>24</v>
      </c>
      <c r="C39" s="34">
        <v>2.28</v>
      </c>
      <c r="D39" s="8">
        <v>7477.6</v>
      </c>
      <c r="E39" s="13">
        <f t="shared" si="0"/>
        <v>17048.928</v>
      </c>
    </row>
    <row r="40" spans="1:5" ht="15">
      <c r="A40" s="39">
        <v>3.2</v>
      </c>
      <c r="B40" s="39" t="s">
        <v>25</v>
      </c>
      <c r="C40" s="34">
        <v>0.0217</v>
      </c>
      <c r="D40" s="8">
        <v>7477.6</v>
      </c>
      <c r="E40" s="13">
        <f t="shared" si="0"/>
        <v>162.26392</v>
      </c>
    </row>
    <row r="41" spans="1:5" ht="15">
      <c r="A41" s="39">
        <v>3.3</v>
      </c>
      <c r="B41" s="39" t="s">
        <v>26</v>
      </c>
      <c r="C41" s="34">
        <v>0.0246</v>
      </c>
      <c r="D41" s="8">
        <v>7477.6</v>
      </c>
      <c r="E41" s="13">
        <f t="shared" si="0"/>
        <v>183.94896</v>
      </c>
    </row>
    <row r="42" spans="1:5" ht="15">
      <c r="A42" s="39">
        <v>3.4</v>
      </c>
      <c r="B42" s="39" t="s">
        <v>27</v>
      </c>
      <c r="C42" s="34">
        <v>0.0009</v>
      </c>
      <c r="D42" s="8">
        <v>7477.6</v>
      </c>
      <c r="E42" s="13">
        <f t="shared" si="0"/>
        <v>6.72984</v>
      </c>
    </row>
    <row r="43" spans="1:5" ht="15">
      <c r="A43" s="39">
        <v>3.5</v>
      </c>
      <c r="B43" s="39" t="s">
        <v>28</v>
      </c>
      <c r="C43" s="34">
        <v>0.0198</v>
      </c>
      <c r="D43" s="8">
        <v>7477.6</v>
      </c>
      <c r="E43" s="13">
        <f t="shared" si="0"/>
        <v>148.05648000000002</v>
      </c>
    </row>
    <row r="44" spans="1:5" ht="15">
      <c r="A44" s="40">
        <v>4</v>
      </c>
      <c r="B44" s="43" t="s">
        <v>29</v>
      </c>
      <c r="C44" s="33">
        <f>SUM(C45:C52)</f>
        <v>2.1848737</v>
      </c>
      <c r="D44" s="8">
        <v>7477.6</v>
      </c>
      <c r="E44" s="52">
        <f t="shared" si="0"/>
        <v>16337.611579119999</v>
      </c>
    </row>
    <row r="45" spans="1:5" ht="23.25">
      <c r="A45" s="39">
        <v>4.1</v>
      </c>
      <c r="B45" s="45" t="s">
        <v>51</v>
      </c>
      <c r="C45" s="34">
        <v>1.4335</v>
      </c>
      <c r="D45" s="8">
        <v>7477.6</v>
      </c>
      <c r="E45" s="13">
        <f t="shared" si="0"/>
        <v>10719.1396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v>7477.6</v>
      </c>
      <c r="E46" s="13">
        <f t="shared" si="0"/>
        <v>2165.2661992000003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v>7477.6</v>
      </c>
      <c r="E47" s="13">
        <f t="shared" si="0"/>
        <v>1288.4405799200001</v>
      </c>
    </row>
    <row r="48" spans="1:5" ht="15">
      <c r="A48" s="39">
        <v>4.4</v>
      </c>
      <c r="B48" s="39" t="s">
        <v>31</v>
      </c>
      <c r="C48" s="34">
        <v>0.0212</v>
      </c>
      <c r="D48" s="8">
        <v>7477.6</v>
      </c>
      <c r="E48" s="13">
        <f t="shared" si="0"/>
        <v>158.52512000000002</v>
      </c>
    </row>
    <row r="49" spans="1:5" ht="15">
      <c r="A49" s="39">
        <v>4.5</v>
      </c>
      <c r="B49" s="39" t="s">
        <v>32</v>
      </c>
      <c r="C49" s="34">
        <v>0.019</v>
      </c>
      <c r="D49" s="8">
        <v>7477.6</v>
      </c>
      <c r="E49" s="13">
        <f t="shared" si="0"/>
        <v>142.0744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7477.6</v>
      </c>
      <c r="E50" s="13">
        <f t="shared" si="0"/>
        <v>26.919360000000005</v>
      </c>
    </row>
    <row r="51" spans="1:5" ht="15">
      <c r="A51" s="39">
        <v>4.7</v>
      </c>
      <c r="B51" s="39" t="s">
        <v>34</v>
      </c>
      <c r="C51" s="34">
        <v>0.0823</v>
      </c>
      <c r="D51" s="8">
        <v>7477.6</v>
      </c>
      <c r="E51" s="13">
        <f t="shared" si="0"/>
        <v>615.40648</v>
      </c>
    </row>
    <row r="52" spans="1:5" ht="15">
      <c r="A52" s="39">
        <v>4.8</v>
      </c>
      <c r="B52" s="39" t="s">
        <v>52</v>
      </c>
      <c r="C52" s="34">
        <v>0.1634</v>
      </c>
      <c r="D52" s="8">
        <v>7477.6</v>
      </c>
      <c r="E52" s="13">
        <f t="shared" si="0"/>
        <v>1221.83984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7477.6</v>
      </c>
      <c r="E53" s="52">
        <f t="shared" si="0"/>
        <v>7474.267981440001</v>
      </c>
    </row>
    <row r="54" spans="1:5" ht="23.25">
      <c r="A54" s="39">
        <v>5.1</v>
      </c>
      <c r="B54" s="45" t="s">
        <v>53</v>
      </c>
      <c r="C54" s="34">
        <v>0.4572</v>
      </c>
      <c r="D54" s="8">
        <v>7477.6</v>
      </c>
      <c r="E54" s="13">
        <f t="shared" si="0"/>
        <v>3418.7587200000003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7477.6</v>
      </c>
      <c r="E55" s="13">
        <f t="shared" si="0"/>
        <v>690.5892614400001</v>
      </c>
    </row>
    <row r="56" spans="1:5" ht="15">
      <c r="A56" s="39">
        <v>5.3</v>
      </c>
      <c r="B56" s="39" t="s">
        <v>36</v>
      </c>
      <c r="C56" s="34">
        <v>0.18</v>
      </c>
      <c r="D56" s="8">
        <v>7477.6</v>
      </c>
      <c r="E56" s="13">
        <f t="shared" si="0"/>
        <v>1345.968</v>
      </c>
    </row>
    <row r="57" spans="1:5" ht="15">
      <c r="A57" s="39">
        <v>5.4</v>
      </c>
      <c r="B57" s="39" t="s">
        <v>37</v>
      </c>
      <c r="C57" s="34">
        <v>0.261</v>
      </c>
      <c r="D57" s="8">
        <v>7477.6</v>
      </c>
      <c r="E57" s="13">
        <f t="shared" si="0"/>
        <v>1951.6536</v>
      </c>
    </row>
    <row r="58" spans="1:5" ht="15">
      <c r="A58" s="39">
        <v>5.5</v>
      </c>
      <c r="B58" s="39" t="s">
        <v>46</v>
      </c>
      <c r="C58" s="34">
        <v>0.009</v>
      </c>
      <c r="D58" s="8">
        <v>7477.6</v>
      </c>
      <c r="E58" s="13">
        <f t="shared" si="0"/>
        <v>67.2984</v>
      </c>
    </row>
    <row r="59" spans="1:5" ht="15">
      <c r="A59" s="40">
        <v>6</v>
      </c>
      <c r="B59" s="43" t="s">
        <v>54</v>
      </c>
      <c r="C59" s="33">
        <v>2.2402</v>
      </c>
      <c r="D59" s="8">
        <v>7477.6</v>
      </c>
      <c r="E59" s="52">
        <f t="shared" si="0"/>
        <v>16751.31952</v>
      </c>
    </row>
    <row r="60" spans="1:5" ht="15">
      <c r="A60" s="2">
        <v>6.1</v>
      </c>
      <c r="B60" s="4" t="s">
        <v>128</v>
      </c>
      <c r="C60" s="33">
        <f>12.85*9.85%</f>
        <v>1.2657249999999998</v>
      </c>
      <c r="D60" s="8">
        <v>7477.6</v>
      </c>
      <c r="E60" s="13">
        <f t="shared" si="0"/>
        <v>9464.585259999998</v>
      </c>
    </row>
    <row r="61" spans="1:5" ht="15">
      <c r="A61" s="40">
        <v>7</v>
      </c>
      <c r="B61" s="44" t="s">
        <v>38</v>
      </c>
      <c r="C61" s="33">
        <v>0.009</v>
      </c>
      <c r="D61" s="8">
        <v>7477.6</v>
      </c>
      <c r="E61" s="52">
        <f t="shared" si="0"/>
        <v>67.2984</v>
      </c>
    </row>
    <row r="62" spans="1:5" ht="15">
      <c r="A62" s="40">
        <v>8</v>
      </c>
      <c r="B62" s="44" t="s">
        <v>39</v>
      </c>
      <c r="C62" s="37">
        <f>C61+C59+C53+C44+C38+C23+C11</f>
        <v>12.520815099999998</v>
      </c>
      <c r="D62" s="8">
        <v>7477.6</v>
      </c>
      <c r="E62" s="52">
        <f t="shared" si="0"/>
        <v>93625.64699175999</v>
      </c>
    </row>
    <row r="63" spans="1:5" ht="15">
      <c r="A63" s="47">
        <v>9</v>
      </c>
      <c r="B63" s="39" t="s">
        <v>40</v>
      </c>
      <c r="C63" s="34">
        <v>0.2862</v>
      </c>
      <c r="D63" s="8">
        <v>7477.6</v>
      </c>
      <c r="E63" s="13">
        <f t="shared" si="0"/>
        <v>2140.08912</v>
      </c>
    </row>
    <row r="64" spans="1:5" ht="15">
      <c r="A64" s="47">
        <v>10</v>
      </c>
      <c r="B64" s="39" t="s">
        <v>55</v>
      </c>
      <c r="C64" s="34">
        <f>C63*15%</f>
        <v>0.04293</v>
      </c>
      <c r="D64" s="8">
        <v>7477.6</v>
      </c>
      <c r="E64" s="13">
        <f t="shared" si="0"/>
        <v>321.013368</v>
      </c>
    </row>
    <row r="65" spans="1:5" ht="15">
      <c r="A65" s="40">
        <v>11</v>
      </c>
      <c r="B65" s="40" t="s">
        <v>41</v>
      </c>
      <c r="C65" s="33">
        <f>C62+C63+C64</f>
        <v>12.849945099999998</v>
      </c>
      <c r="D65" s="8">
        <v>7477.6</v>
      </c>
      <c r="E65" s="52">
        <f t="shared" si="0"/>
        <v>96086.74947975998</v>
      </c>
    </row>
    <row r="66" spans="1:5" ht="15">
      <c r="A66" s="39"/>
      <c r="B66" s="45" t="s">
        <v>56</v>
      </c>
      <c r="C66" s="38">
        <v>12.85</v>
      </c>
      <c r="D66" s="8">
        <v>7477.6</v>
      </c>
      <c r="E66" s="13">
        <f t="shared" si="0"/>
        <v>96087.16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48.7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107</v>
      </c>
      <c r="B74" s="101"/>
      <c r="C74" s="101"/>
      <c r="D74" s="101"/>
      <c r="E74" s="101"/>
    </row>
    <row r="76" spans="1:5" ht="15">
      <c r="A76" s="96" t="s">
        <v>1</v>
      </c>
      <c r="B76" s="96"/>
      <c r="C76" s="8"/>
      <c r="D76" s="8"/>
      <c r="E76" s="9">
        <v>7477.6</v>
      </c>
    </row>
    <row r="77" spans="1:5" ht="15">
      <c r="A77" s="96" t="s">
        <v>2</v>
      </c>
      <c r="B77" s="96"/>
      <c r="C77" s="8"/>
      <c r="D77" s="8"/>
      <c r="E77" s="9">
        <v>14.37</v>
      </c>
    </row>
    <row r="78" spans="1:5" ht="15">
      <c r="A78" s="97"/>
      <c r="B78" s="97"/>
      <c r="C78" s="8"/>
      <c r="D78" s="8"/>
      <c r="E78" s="14">
        <f>E76*E77</f>
        <v>107453.112</v>
      </c>
    </row>
    <row r="79" spans="1:5" ht="45.7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2.2688032000000002</v>
      </c>
      <c r="D80" s="8">
        <v>7477.6</v>
      </c>
      <c r="E80" s="52">
        <f>C80*D80</f>
        <v>16965.202808320002</v>
      </c>
    </row>
    <row r="81" spans="1:5" ht="15">
      <c r="A81" s="60"/>
      <c r="B81" s="61" t="s">
        <v>4</v>
      </c>
      <c r="C81" s="77"/>
      <c r="D81" s="8">
        <v>7477.6</v>
      </c>
      <c r="E81" s="13"/>
    </row>
    <row r="82" spans="1:5" ht="15">
      <c r="A82" s="3">
        <v>1.1</v>
      </c>
      <c r="B82" s="4" t="s">
        <v>45</v>
      </c>
      <c r="C82" s="5">
        <f>C83+C84</f>
        <v>1.6916000000000002</v>
      </c>
      <c r="D82" s="8">
        <v>7477.6</v>
      </c>
      <c r="E82" s="13">
        <f aca="true" t="shared" si="1" ref="E82:E126">C82*D82</f>
        <v>12649.108160000002</v>
      </c>
    </row>
    <row r="83" spans="1:5" ht="15">
      <c r="A83" s="2"/>
      <c r="B83" s="4" t="s">
        <v>5</v>
      </c>
      <c r="C83" s="6">
        <v>1.0075</v>
      </c>
      <c r="D83" s="8">
        <v>7477.6</v>
      </c>
      <c r="E83" s="13">
        <f t="shared" si="1"/>
        <v>7533.682000000001</v>
      </c>
    </row>
    <row r="84" spans="1:5" ht="15">
      <c r="A84" s="2"/>
      <c r="B84" s="4" t="s">
        <v>6</v>
      </c>
      <c r="C84" s="6">
        <v>0.6841</v>
      </c>
      <c r="D84" s="8">
        <v>7477.6</v>
      </c>
      <c r="E84" s="13">
        <f t="shared" si="1"/>
        <v>5115.426160000001</v>
      </c>
    </row>
    <row r="85" spans="1:5" ht="15">
      <c r="A85" s="2">
        <v>1.2</v>
      </c>
      <c r="B85" s="4" t="s">
        <v>125</v>
      </c>
      <c r="C85" s="6">
        <f>(C83+C84)*0.202</f>
        <v>0.34170320000000004</v>
      </c>
      <c r="D85" s="8">
        <v>7477.6</v>
      </c>
      <c r="E85" s="13">
        <f t="shared" si="1"/>
        <v>2555.1198483200005</v>
      </c>
    </row>
    <row r="86" spans="1:5" ht="23.25">
      <c r="A86" s="2">
        <v>1.3</v>
      </c>
      <c r="B86" s="4" t="s">
        <v>147</v>
      </c>
      <c r="C86" s="6">
        <v>0.0087</v>
      </c>
      <c r="D86" s="8">
        <v>7477.6</v>
      </c>
      <c r="E86" s="13">
        <f t="shared" si="1"/>
        <v>65.05512</v>
      </c>
    </row>
    <row r="87" spans="1:5" ht="15">
      <c r="A87" s="2">
        <v>1.4</v>
      </c>
      <c r="B87" s="45" t="s">
        <v>9</v>
      </c>
      <c r="C87" s="34">
        <v>0.0012</v>
      </c>
      <c r="D87" s="8">
        <v>7477.6</v>
      </c>
      <c r="E87" s="13">
        <f t="shared" si="1"/>
        <v>8.97312</v>
      </c>
    </row>
    <row r="88" spans="1:5" ht="15">
      <c r="A88" s="2">
        <v>1.5</v>
      </c>
      <c r="B88" s="45" t="s">
        <v>10</v>
      </c>
      <c r="C88" s="34">
        <v>0.0816</v>
      </c>
      <c r="D88" s="8">
        <v>7477.6</v>
      </c>
      <c r="E88" s="13">
        <f t="shared" si="1"/>
        <v>610.1721600000001</v>
      </c>
    </row>
    <row r="89" spans="1:5" ht="15">
      <c r="A89" s="2">
        <v>1.6</v>
      </c>
      <c r="B89" s="45" t="s">
        <v>148</v>
      </c>
      <c r="C89" s="34">
        <v>0.1164</v>
      </c>
      <c r="D89" s="8">
        <v>7477.6</v>
      </c>
      <c r="E89" s="13">
        <f t="shared" si="1"/>
        <v>870.39264</v>
      </c>
    </row>
    <row r="90" spans="1:5" ht="15">
      <c r="A90" s="2">
        <v>1.7</v>
      </c>
      <c r="B90" s="45" t="s">
        <v>149</v>
      </c>
      <c r="C90" s="63">
        <v>0.0276</v>
      </c>
      <c r="D90" s="8">
        <v>7477.6</v>
      </c>
      <c r="E90" s="13">
        <f t="shared" si="1"/>
        <v>206.38176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v>7477.6</v>
      </c>
      <c r="E91" s="52">
        <f t="shared" si="1"/>
        <v>20690.5192</v>
      </c>
    </row>
    <row r="92" spans="1:5" ht="15">
      <c r="A92" s="39">
        <v>2.1</v>
      </c>
      <c r="B92" s="45" t="s">
        <v>13</v>
      </c>
      <c r="C92" s="34">
        <v>0.6191</v>
      </c>
      <c r="D92" s="8">
        <v>7477.6</v>
      </c>
      <c r="E92" s="13">
        <f t="shared" si="1"/>
        <v>4629.38216</v>
      </c>
    </row>
    <row r="93" spans="1:5" ht="15">
      <c r="A93" s="39">
        <v>2.2</v>
      </c>
      <c r="B93" s="45" t="s">
        <v>14</v>
      </c>
      <c r="C93" s="34">
        <v>0.2333</v>
      </c>
      <c r="D93" s="8">
        <v>7477.6</v>
      </c>
      <c r="E93" s="13">
        <f t="shared" si="1"/>
        <v>1744.5240800000001</v>
      </c>
    </row>
    <row r="94" spans="1:5" ht="15">
      <c r="A94" s="39">
        <v>2.3</v>
      </c>
      <c r="B94" s="45" t="s">
        <v>15</v>
      </c>
      <c r="C94" s="34">
        <v>1.373</v>
      </c>
      <c r="D94" s="8">
        <v>7477.6</v>
      </c>
      <c r="E94" s="13">
        <f t="shared" si="1"/>
        <v>10266.7448</v>
      </c>
    </row>
    <row r="95" spans="1:5" ht="15">
      <c r="A95" s="39">
        <v>2.4</v>
      </c>
      <c r="B95" s="45" t="s">
        <v>47</v>
      </c>
      <c r="C95" s="34">
        <v>0.0192</v>
      </c>
      <c r="D95" s="8">
        <v>7477.6</v>
      </c>
      <c r="E95" s="13">
        <f t="shared" si="1"/>
        <v>143.56992</v>
      </c>
    </row>
    <row r="96" spans="1:5" ht="15">
      <c r="A96" s="39">
        <v>2.5</v>
      </c>
      <c r="B96" s="45" t="s">
        <v>16</v>
      </c>
      <c r="C96" s="34">
        <v>0.2607</v>
      </c>
      <c r="D96" s="8">
        <v>7477.6</v>
      </c>
      <c r="E96" s="13">
        <f t="shared" si="1"/>
        <v>1949.41032</v>
      </c>
    </row>
    <row r="97" spans="1:5" ht="15">
      <c r="A97" s="39">
        <v>2.6</v>
      </c>
      <c r="B97" s="45" t="s">
        <v>48</v>
      </c>
      <c r="C97" s="34">
        <v>0.0668</v>
      </c>
      <c r="D97" s="8">
        <v>7477.6</v>
      </c>
      <c r="E97" s="13">
        <f t="shared" si="1"/>
        <v>499.50368000000003</v>
      </c>
    </row>
    <row r="98" spans="1:5" ht="23.25">
      <c r="A98" s="39">
        <v>2.7</v>
      </c>
      <c r="B98" s="45" t="s">
        <v>17</v>
      </c>
      <c r="C98" s="34">
        <v>0.0092</v>
      </c>
      <c r="D98" s="8">
        <v>7477.6</v>
      </c>
      <c r="E98" s="13">
        <f t="shared" si="1"/>
        <v>68.79392</v>
      </c>
    </row>
    <row r="99" spans="1:5" ht="15">
      <c r="A99" s="39">
        <v>2.8</v>
      </c>
      <c r="B99" s="45" t="s">
        <v>150</v>
      </c>
      <c r="C99" s="34"/>
      <c r="D99" s="8">
        <v>7477.6</v>
      </c>
      <c r="E99" s="13"/>
    </row>
    <row r="100" spans="1:5" ht="15">
      <c r="A100" s="39">
        <v>2.9</v>
      </c>
      <c r="B100" s="45" t="s">
        <v>18</v>
      </c>
      <c r="C100" s="34">
        <v>0.0483</v>
      </c>
      <c r="D100" s="8">
        <v>7477.6</v>
      </c>
      <c r="E100" s="13">
        <f t="shared" si="1"/>
        <v>361.16808000000003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v>7477.6</v>
      </c>
      <c r="E101" s="13">
        <f t="shared" si="1"/>
        <v>107.67744</v>
      </c>
    </row>
    <row r="102" spans="1:5" ht="15">
      <c r="A102" s="39">
        <v>2.11</v>
      </c>
      <c r="B102" s="45" t="s">
        <v>20</v>
      </c>
      <c r="C102" s="34">
        <v>0.0542</v>
      </c>
      <c r="D102" s="8">
        <v>7477.6</v>
      </c>
      <c r="E102" s="13">
        <f t="shared" si="1"/>
        <v>405.28592000000003</v>
      </c>
    </row>
    <row r="103" spans="1:5" ht="15">
      <c r="A103" s="39">
        <v>2.12</v>
      </c>
      <c r="B103" s="45" t="s">
        <v>21</v>
      </c>
      <c r="C103" s="34">
        <v>0.049</v>
      </c>
      <c r="D103" s="8">
        <v>7477.6</v>
      </c>
      <c r="E103" s="13">
        <f t="shared" si="1"/>
        <v>366.40240000000006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v>7477.6</v>
      </c>
      <c r="E104" s="13">
        <f t="shared" si="1"/>
        <v>148.05648000000002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v>7477.6</v>
      </c>
      <c r="E105" s="52">
        <f t="shared" si="1"/>
        <v>19445.4988</v>
      </c>
    </row>
    <row r="106" spans="1:5" ht="15">
      <c r="A106" s="39">
        <v>3.1</v>
      </c>
      <c r="B106" s="45" t="s">
        <v>24</v>
      </c>
      <c r="C106" s="34">
        <v>2.4367</v>
      </c>
      <c r="D106" s="8">
        <v>7477.6</v>
      </c>
      <c r="E106" s="13">
        <f t="shared" si="1"/>
        <v>18220.66792</v>
      </c>
    </row>
    <row r="107" spans="1:5" ht="15">
      <c r="A107" s="39">
        <v>3.2</v>
      </c>
      <c r="B107" s="45" t="s">
        <v>25</v>
      </c>
      <c r="C107" s="34">
        <v>0.163</v>
      </c>
      <c r="D107" s="8">
        <v>7477.6</v>
      </c>
      <c r="E107" s="13">
        <f t="shared" si="1"/>
        <v>1218.8488000000002</v>
      </c>
    </row>
    <row r="108" spans="1:5" ht="15">
      <c r="A108" s="39">
        <v>3.3</v>
      </c>
      <c r="B108" s="45" t="s">
        <v>28</v>
      </c>
      <c r="C108" s="34">
        <v>0.0008</v>
      </c>
      <c r="D108" s="8">
        <v>7477.6</v>
      </c>
      <c r="E108" s="13">
        <f t="shared" si="1"/>
        <v>5.982080000000001</v>
      </c>
    </row>
    <row r="109" spans="1:5" ht="15">
      <c r="A109" s="40">
        <v>4</v>
      </c>
      <c r="B109" s="43" t="s">
        <v>29</v>
      </c>
      <c r="C109" s="33">
        <f>SUM(C110:C116)</f>
        <v>2.56913268</v>
      </c>
      <c r="D109" s="8">
        <v>7477.6</v>
      </c>
      <c r="E109" s="52">
        <f t="shared" si="1"/>
        <v>19210.946527968</v>
      </c>
    </row>
    <row r="110" spans="1:5" ht="23.25">
      <c r="A110" s="39">
        <v>4.1</v>
      </c>
      <c r="B110" s="45" t="s">
        <v>51</v>
      </c>
      <c r="C110" s="34">
        <v>1.8294</v>
      </c>
      <c r="D110" s="8">
        <v>7477.6</v>
      </c>
      <c r="E110" s="13">
        <f t="shared" si="1"/>
        <v>13679.52144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v>7477.6</v>
      </c>
      <c r="E111" s="13">
        <f t="shared" si="1"/>
        <v>2763.26333088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v>7477.6</v>
      </c>
      <c r="E112" s="13">
        <f t="shared" si="1"/>
        <v>1644.2784770880003</v>
      </c>
    </row>
    <row r="113" spans="1:5" ht="15">
      <c r="A113" s="39">
        <v>4.4</v>
      </c>
      <c r="B113" s="45" t="s">
        <v>152</v>
      </c>
      <c r="C113" s="34">
        <v>0.0157</v>
      </c>
      <c r="D113" s="8">
        <v>7477.6</v>
      </c>
      <c r="E113" s="13">
        <f t="shared" si="1"/>
        <v>117.39832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v>7477.6</v>
      </c>
      <c r="E114" s="13">
        <f t="shared" si="1"/>
        <v>26.919360000000005</v>
      </c>
    </row>
    <row r="115" spans="1:5" ht="15">
      <c r="A115" s="39">
        <v>4.6</v>
      </c>
      <c r="B115" s="45" t="s">
        <v>34</v>
      </c>
      <c r="C115" s="34">
        <v>0.08</v>
      </c>
      <c r="D115" s="8">
        <v>7477.6</v>
      </c>
      <c r="E115" s="13">
        <f t="shared" si="1"/>
        <v>598.2080000000001</v>
      </c>
    </row>
    <row r="116" spans="1:5" ht="15">
      <c r="A116" s="39">
        <v>4.7</v>
      </c>
      <c r="B116" s="45" t="s">
        <v>52</v>
      </c>
      <c r="C116" s="34">
        <v>0.051</v>
      </c>
      <c r="D116" s="8">
        <v>7477.6</v>
      </c>
      <c r="E116" s="13">
        <f t="shared" si="1"/>
        <v>381.3576</v>
      </c>
    </row>
    <row r="117" spans="1:5" ht="15">
      <c r="A117" s="40">
        <v>5</v>
      </c>
      <c r="B117" s="43" t="s">
        <v>35</v>
      </c>
      <c r="C117" s="33">
        <f>SUM(C118:C121)</f>
        <v>1.3175852</v>
      </c>
      <c r="D117" s="8">
        <v>7477.6</v>
      </c>
      <c r="E117" s="52">
        <f t="shared" si="1"/>
        <v>9852.37509152</v>
      </c>
    </row>
    <row r="118" spans="1:5" ht="23.25">
      <c r="A118" s="39">
        <v>5.1</v>
      </c>
      <c r="B118" s="45" t="s">
        <v>53</v>
      </c>
      <c r="C118" s="34">
        <v>0.6826</v>
      </c>
      <c r="D118" s="8">
        <v>7477.6</v>
      </c>
      <c r="E118" s="13">
        <f t="shared" si="1"/>
        <v>5104.20976</v>
      </c>
    </row>
    <row r="119" spans="1:5" ht="15">
      <c r="A119" s="39">
        <v>5.2</v>
      </c>
      <c r="B119" s="45" t="s">
        <v>125</v>
      </c>
      <c r="C119" s="34">
        <f>C118*0.202</f>
        <v>0.1378852</v>
      </c>
      <c r="D119" s="8">
        <v>7477.6</v>
      </c>
      <c r="E119" s="13">
        <f t="shared" si="1"/>
        <v>1031.0503715200002</v>
      </c>
    </row>
    <row r="120" spans="1:5" ht="15">
      <c r="A120" s="39">
        <v>5.3</v>
      </c>
      <c r="B120" s="45" t="s">
        <v>36</v>
      </c>
      <c r="C120" s="34">
        <v>0.2227</v>
      </c>
      <c r="D120" s="8">
        <v>7477.6</v>
      </c>
      <c r="E120" s="13">
        <f t="shared" si="1"/>
        <v>1665.2615200000002</v>
      </c>
    </row>
    <row r="121" spans="1:5" ht="15">
      <c r="A121" s="39">
        <v>5.4</v>
      </c>
      <c r="B121" s="45" t="s">
        <v>37</v>
      </c>
      <c r="C121" s="34">
        <v>0.2744</v>
      </c>
      <c r="D121" s="8">
        <v>7477.6</v>
      </c>
      <c r="E121" s="13">
        <f t="shared" si="1"/>
        <v>2051.85344</v>
      </c>
    </row>
    <row r="122" spans="1:5" ht="15">
      <c r="A122" s="40">
        <v>6</v>
      </c>
      <c r="B122" s="43" t="s">
        <v>54</v>
      </c>
      <c r="C122" s="33">
        <f>C130*18.5%</f>
        <v>2.6584499999999998</v>
      </c>
      <c r="D122" s="8">
        <v>7477.6</v>
      </c>
      <c r="E122" s="52">
        <f t="shared" si="1"/>
        <v>19878.82572</v>
      </c>
    </row>
    <row r="123" spans="1:5" ht="15">
      <c r="A123" s="44">
        <v>6.1</v>
      </c>
      <c r="B123" s="43" t="s">
        <v>128</v>
      </c>
      <c r="C123" s="33">
        <f>C130*9.85%</f>
        <v>1.4154449999999998</v>
      </c>
      <c r="D123" s="8">
        <v>7477.6</v>
      </c>
      <c r="E123" s="52">
        <f t="shared" si="1"/>
        <v>10584.131532</v>
      </c>
    </row>
    <row r="124" spans="1:5" ht="15">
      <c r="A124" s="40">
        <v>7</v>
      </c>
      <c r="B124" s="43" t="s">
        <v>38</v>
      </c>
      <c r="C124" s="33">
        <v>0.009</v>
      </c>
      <c r="D124" s="8">
        <v>7477.6</v>
      </c>
      <c r="E124" s="52">
        <f>C124*D124+0.41</f>
        <v>67.7084</v>
      </c>
    </row>
    <row r="125" spans="1:5" ht="15">
      <c r="A125" s="40">
        <v>8</v>
      </c>
      <c r="B125" s="43" t="s">
        <v>39</v>
      </c>
      <c r="C125" s="37">
        <f>C124+C122+C117+C109+C105+C91+C80</f>
        <v>14.19047108</v>
      </c>
      <c r="D125" s="8">
        <v>7477.6</v>
      </c>
      <c r="E125" s="52">
        <f>E80+E91+E105+E109+E117+E122+E124</f>
        <v>106111.07654780798</v>
      </c>
    </row>
    <row r="126" spans="1:5" ht="15">
      <c r="A126" s="47">
        <v>9</v>
      </c>
      <c r="B126" s="45" t="s">
        <v>40</v>
      </c>
      <c r="C126" s="34">
        <v>0.1561</v>
      </c>
      <c r="D126" s="8">
        <v>7477.6</v>
      </c>
      <c r="E126" s="13">
        <f t="shared" si="1"/>
        <v>1167.25336</v>
      </c>
    </row>
    <row r="127" spans="1:5" ht="15">
      <c r="A127" s="47">
        <v>10</v>
      </c>
      <c r="B127" s="45" t="s">
        <v>55</v>
      </c>
      <c r="C127" s="34">
        <v>0.0234</v>
      </c>
      <c r="D127" s="8">
        <v>7477.6</v>
      </c>
      <c r="E127" s="13">
        <v>174.78</v>
      </c>
    </row>
    <row r="128" spans="1:5" ht="15">
      <c r="A128" s="40">
        <v>11</v>
      </c>
      <c r="B128" s="69" t="s">
        <v>41</v>
      </c>
      <c r="C128" s="33">
        <f>C125+C126+C127</f>
        <v>14.369971080000001</v>
      </c>
      <c r="D128" s="8">
        <v>7477.6</v>
      </c>
      <c r="E128" s="52">
        <f>E125+E126+E127</f>
        <v>107453.10990780799</v>
      </c>
    </row>
    <row r="129" ht="15">
      <c r="C129" s="73"/>
    </row>
    <row r="130" ht="15">
      <c r="C130" s="74">
        <v>14.37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9.421875" style="0" customWidth="1"/>
    <col min="3" max="3" width="19.140625" style="0" hidden="1" customWidth="1"/>
    <col min="4" max="4" width="22.421875" style="0" hidden="1" customWidth="1"/>
    <col min="5" max="5" width="26.7109375" style="0" customWidth="1"/>
  </cols>
  <sheetData>
    <row r="1" spans="1:5" ht="36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108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434.2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4376.736</v>
      </c>
    </row>
    <row r="10" spans="1:5" ht="42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434.2</v>
      </c>
      <c r="E11" s="52">
        <f>C11*D11</f>
        <v>940.2951833600001</v>
      </c>
    </row>
    <row r="12" spans="1:5" ht="15">
      <c r="A12" s="2"/>
      <c r="B12" s="2" t="s">
        <v>4</v>
      </c>
      <c r="C12" s="49"/>
      <c r="D12" s="8">
        <f>E7</f>
        <v>434.2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434.2</v>
      </c>
      <c r="E13" s="13">
        <f aca="true" t="shared" si="0" ref="E13:E65">C13*D13</f>
        <v>673.18368</v>
      </c>
    </row>
    <row r="14" spans="1:5" ht="15">
      <c r="A14" s="2"/>
      <c r="B14" s="2" t="s">
        <v>5</v>
      </c>
      <c r="C14" s="6">
        <v>1.5504</v>
      </c>
      <c r="D14" s="8">
        <f>E7</f>
        <v>434.2</v>
      </c>
      <c r="E14" s="13">
        <f t="shared" si="0"/>
        <v>673.18368</v>
      </c>
    </row>
    <row r="15" spans="1:5" ht="15">
      <c r="A15" s="2"/>
      <c r="B15" s="2" t="s">
        <v>6</v>
      </c>
      <c r="C15" s="6"/>
      <c r="D15" s="8">
        <f>E7</f>
        <v>434.2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434.2</v>
      </c>
      <c r="E16" s="13">
        <f t="shared" si="0"/>
        <v>135.98310336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434.2</v>
      </c>
      <c r="E17" s="13">
        <f t="shared" si="0"/>
        <v>6.252479999999999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434.2</v>
      </c>
      <c r="E18" s="13">
        <f t="shared" si="0"/>
        <v>48.71724</v>
      </c>
    </row>
    <row r="19" spans="1:5" ht="15">
      <c r="A19" s="2">
        <v>1.5</v>
      </c>
      <c r="B19" s="39" t="s">
        <v>9</v>
      </c>
      <c r="C19" s="34"/>
      <c r="D19" s="8">
        <f>E7</f>
        <v>434.2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434.2</v>
      </c>
      <c r="E20" s="13">
        <f t="shared" si="0"/>
        <v>32.565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434.2</v>
      </c>
      <c r="E21" s="13">
        <f t="shared" si="0"/>
        <v>43.59368</v>
      </c>
    </row>
    <row r="22" spans="1:5" ht="15">
      <c r="A22" s="2">
        <v>1.8</v>
      </c>
      <c r="B22" s="39" t="s">
        <v>46</v>
      </c>
      <c r="C22" s="34"/>
      <c r="D22" s="8">
        <f>E7</f>
        <v>434.2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434.2</v>
      </c>
      <c r="E23" s="52">
        <f t="shared" si="0"/>
        <v>801.7502999999999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434.2</v>
      </c>
      <c r="E24" s="13">
        <f t="shared" si="0"/>
        <v>260.95419999999996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434.2</v>
      </c>
      <c r="E25" s="13">
        <f t="shared" si="0"/>
        <v>93.83062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434.2</v>
      </c>
      <c r="E26" s="13">
        <f t="shared" si="0"/>
        <v>240.11260000000001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434.2</v>
      </c>
      <c r="E27" s="13">
        <f t="shared" si="0"/>
        <v>12.504959999999999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434.2</v>
      </c>
      <c r="E28" s="13">
        <f t="shared" si="0"/>
        <v>101.25544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434.2</v>
      </c>
      <c r="E29" s="13">
        <f t="shared" si="0"/>
        <v>20.363979999999998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434.2</v>
      </c>
      <c r="E30" s="13">
        <f t="shared" si="0"/>
        <v>3.99464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434.2</v>
      </c>
      <c r="E31" s="13">
        <f t="shared" si="0"/>
        <v>12.244439999999999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434.2</v>
      </c>
      <c r="E32" s="13">
        <f t="shared" si="0"/>
        <v>21.015279999999997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434.2</v>
      </c>
      <c r="E33" s="13">
        <f t="shared" si="0"/>
        <v>6.2959000000000005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434.2</v>
      </c>
      <c r="E34" s="13">
        <f t="shared" si="0"/>
        <v>11.419459999999999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434.2</v>
      </c>
      <c r="E35" s="13">
        <f t="shared" si="0"/>
        <v>9.1182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434.2</v>
      </c>
      <c r="E36" s="13">
        <f t="shared" si="0"/>
        <v>8.64058</v>
      </c>
    </row>
    <row r="37" spans="1:5" ht="15">
      <c r="A37" s="39">
        <v>2.14</v>
      </c>
      <c r="B37" s="45" t="s">
        <v>46</v>
      </c>
      <c r="C37" s="34"/>
      <c r="D37" s="8">
        <f>D34</f>
        <v>434.2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434.2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434.2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434.2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434.2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434.2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434.2</v>
      </c>
      <c r="E43" s="13"/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f>D41</f>
        <v>434.2</v>
      </c>
      <c r="E44" s="52">
        <f t="shared" si="0"/>
        <v>1124.4715341600001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434.2</v>
      </c>
      <c r="E45" s="13">
        <f t="shared" si="0"/>
        <v>732.66908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434.2</v>
      </c>
      <c r="E46" s="13">
        <f t="shared" si="0"/>
        <v>147.99915416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434.2</v>
      </c>
      <c r="E47" s="13">
        <f t="shared" si="0"/>
        <v>117.79845999999999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434.2</v>
      </c>
      <c r="E48" s="13">
        <f t="shared" si="0"/>
        <v>9.20504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434.2</v>
      </c>
      <c r="E49" s="13">
        <f t="shared" si="0"/>
        <v>8.2498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434.2</v>
      </c>
      <c r="E50" s="13">
        <f t="shared" si="0"/>
        <v>1.56312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434.2</v>
      </c>
      <c r="E51" s="13">
        <f t="shared" si="0"/>
        <v>36.0386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434.2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434.2</v>
      </c>
      <c r="E53" s="52">
        <f t="shared" si="0"/>
        <v>434.00652048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434.2</v>
      </c>
      <c r="E54" s="13">
        <f t="shared" si="0"/>
        <v>198.51623999999998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434.2</v>
      </c>
      <c r="E55" s="13">
        <f t="shared" si="0"/>
        <v>40.10028048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434.2</v>
      </c>
      <c r="E56" s="13">
        <f t="shared" si="0"/>
        <v>78.15599999999999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434.2</v>
      </c>
      <c r="E57" s="13">
        <f t="shared" si="0"/>
        <v>113.3262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434.2</v>
      </c>
      <c r="E58" s="13">
        <f t="shared" si="0"/>
        <v>3.9077999999999995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434.2</v>
      </c>
      <c r="E59" s="52">
        <f t="shared" si="0"/>
        <v>972.6080000000001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434.2</v>
      </c>
      <c r="E60" s="52">
        <f t="shared" si="0"/>
        <v>3.9077999999999995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434.2</v>
      </c>
      <c r="E61" s="52">
        <f t="shared" si="0"/>
        <v>4277.0393380000005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434.2</v>
      </c>
      <c r="E62" s="13">
        <f t="shared" si="0"/>
        <v>86.70974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434.2</v>
      </c>
      <c r="E63" s="13">
        <f t="shared" si="0"/>
        <v>13.006460999999998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434.2</v>
      </c>
      <c r="E64" s="52">
        <f t="shared" si="0"/>
        <v>4376.755539</v>
      </c>
    </row>
    <row r="65" spans="1:5" ht="15">
      <c r="A65" s="39"/>
      <c r="B65" s="45" t="s">
        <v>56</v>
      </c>
      <c r="C65" s="38">
        <v>10.08</v>
      </c>
      <c r="D65">
        <v>434.2</v>
      </c>
      <c r="E65" s="13">
        <f t="shared" si="0"/>
        <v>4376.736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9.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108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434.2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4893.433999999999</v>
      </c>
    </row>
    <row r="78" spans="1:5" ht="50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15">
      <c r="A79" s="42">
        <v>1</v>
      </c>
      <c r="B79" s="43" t="s">
        <v>44</v>
      </c>
      <c r="C79" s="33">
        <f>SUM(C82:C89)</f>
        <v>2.3216834</v>
      </c>
      <c r="D79" s="8">
        <v>434.2</v>
      </c>
      <c r="E79" s="52">
        <f>C79*D79</f>
        <v>1008.07493228</v>
      </c>
    </row>
    <row r="80" spans="1:5" ht="15">
      <c r="A80" s="60"/>
      <c r="B80" s="61" t="s">
        <v>4</v>
      </c>
      <c r="C80" s="62"/>
      <c r="D80" s="8">
        <f>E75</f>
        <v>434.2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434.2</v>
      </c>
      <c r="E81" s="13">
        <f aca="true" t="shared" si="1" ref="E81:E125">C81*D81</f>
        <v>725.85214</v>
      </c>
    </row>
    <row r="82" spans="1:5" ht="15">
      <c r="A82" s="2"/>
      <c r="B82" s="4" t="s">
        <v>5</v>
      </c>
      <c r="C82" s="6">
        <v>1.6717</v>
      </c>
      <c r="D82" s="8">
        <f>E75</f>
        <v>434.2</v>
      </c>
      <c r="E82" s="13">
        <f t="shared" si="1"/>
        <v>725.85214</v>
      </c>
    </row>
    <row r="83" spans="1:5" ht="15">
      <c r="A83" s="2"/>
      <c r="B83" s="4" t="s">
        <v>6</v>
      </c>
      <c r="C83" s="6"/>
      <c r="D83" s="8">
        <f>E75</f>
        <v>434.2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434.2</v>
      </c>
      <c r="E84" s="13">
        <f t="shared" si="1"/>
        <v>146.62213228000002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434.2</v>
      </c>
      <c r="E85" s="13">
        <f t="shared" si="1"/>
        <v>6.20906</v>
      </c>
    </row>
    <row r="86" spans="1:5" ht="15">
      <c r="A86" s="2">
        <v>1.4</v>
      </c>
      <c r="B86" s="45" t="s">
        <v>9</v>
      </c>
      <c r="C86" s="34"/>
      <c r="D86" s="8">
        <f>E75</f>
        <v>434.2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434.2</v>
      </c>
      <c r="E87" s="13">
        <f t="shared" si="1"/>
        <v>35.43072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434.2</v>
      </c>
      <c r="E88" s="13">
        <f t="shared" si="1"/>
        <v>50.54088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434.2</v>
      </c>
      <c r="E89" s="13">
        <f t="shared" si="1"/>
        <v>43.42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434.2</v>
      </c>
      <c r="E90" s="52">
        <f t="shared" si="1"/>
        <v>944.9060400000001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434.2</v>
      </c>
      <c r="E91" s="13">
        <f t="shared" si="1"/>
        <v>268.81322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434.2</v>
      </c>
      <c r="E92" s="13">
        <f t="shared" si="1"/>
        <v>101.29886</v>
      </c>
    </row>
    <row r="93" spans="1:5" ht="15">
      <c r="A93" s="39">
        <v>2.3</v>
      </c>
      <c r="B93" s="45" t="s">
        <v>15</v>
      </c>
      <c r="C93" s="34">
        <v>0.6167</v>
      </c>
      <c r="D93" s="8">
        <f>E75</f>
        <v>434.2</v>
      </c>
      <c r="E93" s="13">
        <f t="shared" si="1"/>
        <v>267.77114</v>
      </c>
    </row>
    <row r="94" spans="1:5" ht="15">
      <c r="A94" s="39">
        <v>2.4</v>
      </c>
      <c r="B94" s="45" t="s">
        <v>47</v>
      </c>
      <c r="C94" s="34">
        <v>0.0334</v>
      </c>
      <c r="D94" s="8">
        <f>E75</f>
        <v>434.2</v>
      </c>
      <c r="E94" s="13">
        <f t="shared" si="1"/>
        <v>14.502279999999999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434.2</v>
      </c>
      <c r="E95" s="13">
        <f t="shared" si="1"/>
        <v>113.19594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434.2</v>
      </c>
      <c r="E96" s="13">
        <f t="shared" si="1"/>
        <v>36.21228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434.2</v>
      </c>
      <c r="E97" s="13">
        <f t="shared" si="1"/>
        <v>3.99464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434.2</v>
      </c>
      <c r="E98" s="13">
        <f t="shared" si="1"/>
        <v>58.48673999999999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434.2</v>
      </c>
      <c r="E99" s="13">
        <f t="shared" si="1"/>
        <v>20.97186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434.2</v>
      </c>
      <c r="E100" s="13">
        <f t="shared" si="1"/>
        <v>6.252479999999999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434.2</v>
      </c>
      <c r="E101" s="13">
        <f t="shared" si="1"/>
        <v>23.53364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434.2</v>
      </c>
      <c r="E102" s="13">
        <f t="shared" si="1"/>
        <v>21.2758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434.2</v>
      </c>
      <c r="E103" s="13">
        <f t="shared" si="1"/>
        <v>8.59716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434.2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434.2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434.2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434.2</v>
      </c>
      <c r="E107" s="13"/>
    </row>
    <row r="108" spans="1:5" ht="15">
      <c r="A108" s="40">
        <v>4</v>
      </c>
      <c r="B108" s="43" t="s">
        <v>29</v>
      </c>
      <c r="C108" s="33">
        <f>SUM(C109:C115)</f>
        <v>2.8262796199999998</v>
      </c>
      <c r="D108" s="8">
        <f>D107</f>
        <v>434.2</v>
      </c>
      <c r="E108" s="52">
        <f t="shared" si="1"/>
        <v>1227.170611004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434.2</v>
      </c>
      <c r="E109" s="13">
        <f t="shared" si="1"/>
        <v>794.32548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434.2</v>
      </c>
      <c r="E110" s="13">
        <f t="shared" si="1"/>
        <v>160.45374696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434.2</v>
      </c>
      <c r="E111" s="13">
        <f t="shared" si="1"/>
        <v>143.21688404399998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434.2</v>
      </c>
      <c r="E112" s="13">
        <f t="shared" si="1"/>
        <v>6.816939999999999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434.2</v>
      </c>
      <c r="E113" s="13">
        <f t="shared" si="1"/>
        <v>1.56312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434.2</v>
      </c>
      <c r="E114" s="13">
        <f t="shared" si="1"/>
        <v>36.0386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434.2</v>
      </c>
      <c r="E115" s="13">
        <f t="shared" si="1"/>
        <v>84.75584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434.2</v>
      </c>
      <c r="E116" s="52">
        <f t="shared" si="1"/>
        <v>488.23723208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434.2</v>
      </c>
      <c r="E117" s="13">
        <f t="shared" si="1"/>
        <v>241.50204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434.2</v>
      </c>
      <c r="E118" s="13">
        <f t="shared" si="1"/>
        <v>48.783412080000005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434.2</v>
      </c>
      <c r="E119" s="13">
        <f t="shared" si="1"/>
        <v>78.8073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434.2</v>
      </c>
      <c r="E120" s="13">
        <f t="shared" si="1"/>
        <v>119.14447999999999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434.2</v>
      </c>
      <c r="E121" s="52">
        <f t="shared" si="1"/>
        <v>905.28529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434.2</v>
      </c>
      <c r="E122" s="52">
        <f t="shared" si="1"/>
        <v>482.0032489999999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434.2</v>
      </c>
      <c r="E123" s="52">
        <f t="shared" si="1"/>
        <v>3.9077999999999995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434.2</v>
      </c>
      <c r="E124" s="52">
        <f t="shared" si="1"/>
        <v>4577.581905364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434.2</v>
      </c>
      <c r="E125" s="13">
        <f t="shared" si="1"/>
        <v>274.67492000000004</v>
      </c>
    </row>
    <row r="126" spans="1:5" ht="15">
      <c r="A126" s="47">
        <v>10</v>
      </c>
      <c r="B126" s="45" t="s">
        <v>55</v>
      </c>
      <c r="C126" s="34">
        <v>0.0948</v>
      </c>
      <c r="D126" s="8">
        <f>D116</f>
        <v>434.2</v>
      </c>
      <c r="E126" s="13">
        <v>41.17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434.2</v>
      </c>
      <c r="E127" s="52">
        <f>E124+E125+E126</f>
        <v>4893.426825364</v>
      </c>
    </row>
    <row r="128" ht="15">
      <c r="C128" s="73">
        <v>10.08</v>
      </c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53.28125" style="0" customWidth="1"/>
    <col min="3" max="3" width="12.140625" style="0" hidden="1" customWidth="1"/>
    <col min="4" max="4" width="11.57421875" style="0" hidden="1" customWidth="1"/>
    <col min="5" max="5" width="23.421875" style="0" customWidth="1"/>
  </cols>
  <sheetData>
    <row r="1" spans="1:5" ht="32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109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3949.8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39813.984000000004</v>
      </c>
    </row>
    <row r="10" spans="1:5" ht="60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3949.8</v>
      </c>
      <c r="E11" s="52">
        <f>C11*D11</f>
        <v>8553.611043840001</v>
      </c>
    </row>
    <row r="12" spans="1:5" ht="15">
      <c r="A12" s="2"/>
      <c r="B12" s="2" t="s">
        <v>4</v>
      </c>
      <c r="C12" s="49"/>
      <c r="D12" s="8">
        <f>E7</f>
        <v>3949.8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3949.8</v>
      </c>
      <c r="E13" s="13">
        <f t="shared" si="0"/>
        <v>6123.769920000001</v>
      </c>
    </row>
    <row r="14" spans="1:5" ht="15">
      <c r="A14" s="2"/>
      <c r="B14" s="2" t="s">
        <v>5</v>
      </c>
      <c r="C14" s="6">
        <v>1.5504</v>
      </c>
      <c r="D14" s="8">
        <f>E7</f>
        <v>3949.8</v>
      </c>
      <c r="E14" s="13">
        <f t="shared" si="0"/>
        <v>6123.769920000001</v>
      </c>
    </row>
    <row r="15" spans="1:5" ht="15">
      <c r="A15" s="2"/>
      <c r="B15" s="2" t="s">
        <v>6</v>
      </c>
      <c r="C15" s="6"/>
      <c r="D15" s="8">
        <f>E7</f>
        <v>3949.8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3949.8</v>
      </c>
      <c r="E16" s="13">
        <f t="shared" si="0"/>
        <v>1237.0015238400001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3949.8</v>
      </c>
      <c r="E17" s="13">
        <f t="shared" si="0"/>
        <v>56.87712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3949.8</v>
      </c>
      <c r="E18" s="13">
        <f t="shared" si="0"/>
        <v>443.16756</v>
      </c>
    </row>
    <row r="19" spans="1:5" ht="15">
      <c r="A19" s="2">
        <v>1.5</v>
      </c>
      <c r="B19" s="39" t="s">
        <v>9</v>
      </c>
      <c r="C19" s="34"/>
      <c r="D19" s="8">
        <f>E7</f>
        <v>3949.8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3949.8</v>
      </c>
      <c r="E20" s="13">
        <f t="shared" si="0"/>
        <v>296.235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3949.8</v>
      </c>
      <c r="E21" s="13">
        <f t="shared" si="0"/>
        <v>396.55992000000003</v>
      </c>
    </row>
    <row r="22" spans="1:5" ht="15">
      <c r="A22" s="2">
        <v>1.8</v>
      </c>
      <c r="B22" s="39" t="s">
        <v>46</v>
      </c>
      <c r="C22" s="34"/>
      <c r="D22" s="8">
        <f>E7</f>
        <v>3949.8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3949.8</v>
      </c>
      <c r="E23" s="52">
        <f t="shared" si="0"/>
        <v>7293.3057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3949.8</v>
      </c>
      <c r="E24" s="13">
        <f t="shared" si="0"/>
        <v>2373.8298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3949.8</v>
      </c>
      <c r="E25" s="13">
        <f t="shared" si="0"/>
        <v>853.55178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3949.8</v>
      </c>
      <c r="E26" s="13">
        <f t="shared" si="0"/>
        <v>2184.2394000000004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3949.8</v>
      </c>
      <c r="E27" s="13">
        <f t="shared" si="0"/>
        <v>113.75424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3949.8</v>
      </c>
      <c r="E28" s="13">
        <f t="shared" si="0"/>
        <v>921.09336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3949.8</v>
      </c>
      <c r="E29" s="13">
        <f t="shared" si="0"/>
        <v>185.24562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3949.8</v>
      </c>
      <c r="E30" s="13">
        <f t="shared" si="0"/>
        <v>36.33816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3949.8</v>
      </c>
      <c r="E31" s="13">
        <f t="shared" si="0"/>
        <v>111.38436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3949.8</v>
      </c>
      <c r="E32" s="13">
        <f t="shared" si="0"/>
        <v>191.17032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3949.8</v>
      </c>
      <c r="E33" s="13">
        <f t="shared" si="0"/>
        <v>57.27210000000001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3949.8</v>
      </c>
      <c r="E34" s="13">
        <f t="shared" si="0"/>
        <v>103.87974000000001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3949.8</v>
      </c>
      <c r="E35" s="13">
        <f t="shared" si="0"/>
        <v>82.9458</v>
      </c>
    </row>
    <row r="36" spans="1:5" ht="15">
      <c r="A36" s="39">
        <v>2.13</v>
      </c>
      <c r="B36" s="45" t="s">
        <v>22</v>
      </c>
      <c r="C36" s="34">
        <v>0.0199</v>
      </c>
      <c r="D36" s="8">
        <f>D34</f>
        <v>3949.8</v>
      </c>
      <c r="E36" s="13">
        <f t="shared" si="0"/>
        <v>78.60102</v>
      </c>
    </row>
    <row r="37" spans="1:5" ht="15">
      <c r="A37" s="39">
        <v>2.14</v>
      </c>
      <c r="B37" s="45" t="s">
        <v>46</v>
      </c>
      <c r="C37" s="34"/>
      <c r="D37" s="8">
        <f>D34</f>
        <v>3949.8</v>
      </c>
      <c r="E37" s="13">
        <f t="shared" si="0"/>
        <v>0</v>
      </c>
    </row>
    <row r="38" spans="1:5" ht="15">
      <c r="A38" s="40">
        <v>3</v>
      </c>
      <c r="B38" s="43" t="s">
        <v>23</v>
      </c>
      <c r="C38" s="33">
        <f>SUM(C39:C43)</f>
        <v>0</v>
      </c>
      <c r="D38" s="8">
        <f>D35</f>
        <v>3949.8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f>D38</f>
        <v>3949.8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f>D39</f>
        <v>3949.8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f>D39</f>
        <v>3949.8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3949.8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3949.8</v>
      </c>
      <c r="E43" s="13">
        <f t="shared" si="0"/>
        <v>0</v>
      </c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f>D41</f>
        <v>3949.8</v>
      </c>
      <c r="E44" s="52">
        <f t="shared" si="0"/>
        <v>10229.013509040004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3949.8</v>
      </c>
      <c r="E45" s="13">
        <f t="shared" si="0"/>
        <v>6664.89252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3949.8</v>
      </c>
      <c r="E46" s="13">
        <f t="shared" si="0"/>
        <v>1346.30828904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3949.8</v>
      </c>
      <c r="E47" s="13">
        <f t="shared" si="0"/>
        <v>1071.58074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3949.8</v>
      </c>
      <c r="E48" s="13">
        <f t="shared" si="0"/>
        <v>83.73576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3949.8</v>
      </c>
      <c r="E49" s="13">
        <f t="shared" si="0"/>
        <v>75.0462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3949.8</v>
      </c>
      <c r="E50" s="13">
        <f t="shared" si="0"/>
        <v>14.219280000000001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3949.8</v>
      </c>
      <c r="E51" s="13">
        <f t="shared" si="0"/>
        <v>327.83340000000004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3949.8</v>
      </c>
      <c r="E52" s="13">
        <f t="shared" si="0"/>
        <v>645.39732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3949.8</v>
      </c>
      <c r="E53" s="52">
        <f t="shared" si="0"/>
        <v>3948.0399691200005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3949.8</v>
      </c>
      <c r="E54" s="13">
        <f t="shared" si="0"/>
        <v>1805.8485600000001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3949.8</v>
      </c>
      <c r="E55" s="13">
        <f t="shared" si="0"/>
        <v>364.78140912000003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3949.8</v>
      </c>
      <c r="E56" s="13">
        <f t="shared" si="0"/>
        <v>710.964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3949.8</v>
      </c>
      <c r="E57" s="13">
        <f t="shared" si="0"/>
        <v>1030.8978000000002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3949.8</v>
      </c>
      <c r="E58" s="13">
        <f t="shared" si="0"/>
        <v>35.5482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3949.8</v>
      </c>
      <c r="E59" s="52">
        <f t="shared" si="0"/>
        <v>8847.552000000001</v>
      </c>
    </row>
    <row r="60" spans="1:5" s="56" customFormat="1" ht="15">
      <c r="A60" s="2">
        <v>6.1</v>
      </c>
      <c r="B60" s="4" t="s">
        <v>128</v>
      </c>
      <c r="C60" s="54">
        <f>10.08*9.85%</f>
        <v>0.9928799999999999</v>
      </c>
      <c r="D60" s="8">
        <f>D48</f>
        <v>3949.8</v>
      </c>
      <c r="E60" s="13">
        <f t="shared" si="0"/>
        <v>3921.6774239999995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3949.8</v>
      </c>
      <c r="E61" s="52">
        <f t="shared" si="0"/>
        <v>35.5482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f>D52</f>
        <v>3949.8</v>
      </c>
      <c r="E62" s="52">
        <f t="shared" si="0"/>
        <v>38907.070422000004</v>
      </c>
    </row>
    <row r="63" spans="1:5" ht="15">
      <c r="A63" s="47">
        <v>9</v>
      </c>
      <c r="B63" s="39" t="s">
        <v>40</v>
      </c>
      <c r="C63" s="34">
        <v>0.1997</v>
      </c>
      <c r="D63" s="8">
        <f>D52</f>
        <v>3949.8</v>
      </c>
      <c r="E63" s="13">
        <f t="shared" si="0"/>
        <v>788.7750599999999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f>D53</f>
        <v>3949.8</v>
      </c>
      <c r="E64" s="13">
        <f t="shared" si="0"/>
        <v>118.31625899999999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f>D54</f>
        <v>3949.8</v>
      </c>
      <c r="E65" s="52">
        <f t="shared" si="0"/>
        <v>39814.161741</v>
      </c>
    </row>
    <row r="66" spans="1:5" ht="15">
      <c r="A66" s="39"/>
      <c r="B66" s="45" t="s">
        <v>56</v>
      </c>
      <c r="C66" s="38">
        <v>10.08</v>
      </c>
      <c r="D66">
        <v>3949.8</v>
      </c>
      <c r="E66" s="13">
        <f t="shared" si="0"/>
        <v>39813.984000000004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43.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109</v>
      </c>
      <c r="B74" s="101"/>
      <c r="C74" s="101"/>
      <c r="D74" s="101"/>
      <c r="E74" s="101"/>
    </row>
    <row r="76" spans="1:5" ht="15">
      <c r="A76" s="96" t="s">
        <v>1</v>
      </c>
      <c r="B76" s="96"/>
      <c r="C76" s="8"/>
      <c r="D76" s="8"/>
      <c r="E76" s="9">
        <v>3949.8</v>
      </c>
    </row>
    <row r="77" spans="1:5" ht="15">
      <c r="A77" s="96" t="s">
        <v>2</v>
      </c>
      <c r="B77" s="96"/>
      <c r="C77" s="8"/>
      <c r="D77" s="8"/>
      <c r="E77" s="9">
        <v>11.27</v>
      </c>
    </row>
    <row r="78" spans="1:5" ht="15">
      <c r="A78" s="97"/>
      <c r="B78" s="97"/>
      <c r="C78" s="8"/>
      <c r="D78" s="8"/>
      <c r="E78" s="14">
        <f>E76*E77</f>
        <v>44514.246</v>
      </c>
    </row>
    <row r="79" spans="1:5" ht="61.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2.3216834</v>
      </c>
      <c r="D80" s="8">
        <v>3949.8</v>
      </c>
      <c r="E80" s="52">
        <f>C80*D80</f>
        <v>9170.18509332</v>
      </c>
    </row>
    <row r="81" spans="1:5" ht="15">
      <c r="A81" s="60"/>
      <c r="B81" s="61" t="s">
        <v>4</v>
      </c>
      <c r="C81" s="62"/>
      <c r="D81" s="8">
        <f>E76</f>
        <v>3949.8</v>
      </c>
      <c r="E81" s="13"/>
    </row>
    <row r="82" spans="1:5" ht="15">
      <c r="A82" s="3">
        <v>1.1</v>
      </c>
      <c r="B82" s="4" t="s">
        <v>45</v>
      </c>
      <c r="C82" s="5">
        <f>C83+C84</f>
        <v>1.6717</v>
      </c>
      <c r="D82" s="8">
        <f>E76</f>
        <v>3949.8</v>
      </c>
      <c r="E82" s="13">
        <f aca="true" t="shared" si="1" ref="E82:E126">C82*D82</f>
        <v>6602.88066</v>
      </c>
    </row>
    <row r="83" spans="1:5" ht="15">
      <c r="A83" s="2"/>
      <c r="B83" s="4" t="s">
        <v>5</v>
      </c>
      <c r="C83" s="6">
        <v>1.6717</v>
      </c>
      <c r="D83" s="8">
        <f>E76</f>
        <v>3949.8</v>
      </c>
      <c r="E83" s="13">
        <f t="shared" si="1"/>
        <v>6602.88066</v>
      </c>
    </row>
    <row r="84" spans="1:5" ht="15">
      <c r="A84" s="2"/>
      <c r="B84" s="4" t="s">
        <v>6</v>
      </c>
      <c r="C84" s="6"/>
      <c r="D84" s="8">
        <f>E76</f>
        <v>3949.8</v>
      </c>
      <c r="E84" s="13"/>
    </row>
    <row r="85" spans="1:5" ht="15">
      <c r="A85" s="2">
        <v>1.2</v>
      </c>
      <c r="B85" s="4" t="s">
        <v>125</v>
      </c>
      <c r="C85" s="6">
        <f>(C83+C84)*0.202</f>
        <v>0.3376834</v>
      </c>
      <c r="D85" s="8">
        <f>E76</f>
        <v>3949.8</v>
      </c>
      <c r="E85" s="13">
        <f t="shared" si="1"/>
        <v>1333.78189332</v>
      </c>
    </row>
    <row r="86" spans="1:5" ht="15">
      <c r="A86" s="2">
        <v>1.3</v>
      </c>
      <c r="B86" s="4" t="s">
        <v>147</v>
      </c>
      <c r="C86" s="6">
        <v>0.0143</v>
      </c>
      <c r="D86" s="8">
        <f>E76</f>
        <v>3949.8</v>
      </c>
      <c r="E86" s="13">
        <f t="shared" si="1"/>
        <v>56.48214</v>
      </c>
    </row>
    <row r="87" spans="1:5" ht="15">
      <c r="A87" s="2">
        <v>1.4</v>
      </c>
      <c r="B87" s="45" t="s">
        <v>9</v>
      </c>
      <c r="C87" s="34"/>
      <c r="D87" s="8">
        <f>E76</f>
        <v>3949.8</v>
      </c>
      <c r="E87" s="13"/>
    </row>
    <row r="88" spans="1:5" ht="15">
      <c r="A88" s="2">
        <v>1.5</v>
      </c>
      <c r="B88" s="45" t="s">
        <v>10</v>
      </c>
      <c r="C88" s="34">
        <v>0.0816</v>
      </c>
      <c r="D88" s="8">
        <f>E76</f>
        <v>3949.8</v>
      </c>
      <c r="E88" s="13">
        <f t="shared" si="1"/>
        <v>322.30368000000004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3949.8</v>
      </c>
      <c r="E89" s="13">
        <f t="shared" si="1"/>
        <v>459.75672000000003</v>
      </c>
    </row>
    <row r="90" spans="1:5" ht="15">
      <c r="A90" s="2">
        <v>1.7</v>
      </c>
      <c r="B90" s="45" t="s">
        <v>149</v>
      </c>
      <c r="C90" s="63">
        <v>0.1</v>
      </c>
      <c r="D90" s="8">
        <f>E76</f>
        <v>3949.8</v>
      </c>
      <c r="E90" s="13">
        <f t="shared" si="1"/>
        <v>394.98</v>
      </c>
    </row>
    <row r="91" spans="1:5" ht="15">
      <c r="A91" s="40">
        <v>2</v>
      </c>
      <c r="B91" s="43" t="s">
        <v>12</v>
      </c>
      <c r="C91" s="33">
        <f>SUM(C92:C104)</f>
        <v>2.1762</v>
      </c>
      <c r="D91" s="8">
        <f>E76</f>
        <v>3949.8</v>
      </c>
      <c r="E91" s="52">
        <f t="shared" si="1"/>
        <v>8595.55476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3949.8</v>
      </c>
      <c r="E92" s="13">
        <f t="shared" si="1"/>
        <v>2445.32118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3949.8</v>
      </c>
      <c r="E93" s="13">
        <f t="shared" si="1"/>
        <v>921.4883400000001</v>
      </c>
    </row>
    <row r="94" spans="1:5" ht="15">
      <c r="A94" s="39">
        <v>2.3</v>
      </c>
      <c r="B94" s="45" t="s">
        <v>15</v>
      </c>
      <c r="C94" s="34">
        <v>0.6167</v>
      </c>
      <c r="D94" s="8">
        <f>E76</f>
        <v>3949.8</v>
      </c>
      <c r="E94" s="13">
        <f t="shared" si="1"/>
        <v>2435.84166</v>
      </c>
    </row>
    <row r="95" spans="1:5" ht="15">
      <c r="A95" s="39">
        <v>2.4</v>
      </c>
      <c r="B95" s="45" t="s">
        <v>47</v>
      </c>
      <c r="C95" s="34">
        <v>0.0334</v>
      </c>
      <c r="D95" s="8">
        <f>E76</f>
        <v>3949.8</v>
      </c>
      <c r="E95" s="13">
        <f t="shared" si="1"/>
        <v>131.92332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3949.8</v>
      </c>
      <c r="E96" s="13">
        <f t="shared" si="1"/>
        <v>1029.71286</v>
      </c>
    </row>
    <row r="97" spans="1:5" ht="15">
      <c r="A97" s="39">
        <v>2.6</v>
      </c>
      <c r="B97" s="45" t="s">
        <v>48</v>
      </c>
      <c r="C97" s="34">
        <v>0.0834</v>
      </c>
      <c r="D97" s="12">
        <f>E76</f>
        <v>3949.8</v>
      </c>
      <c r="E97" s="13">
        <f t="shared" si="1"/>
        <v>329.41332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3949.8</v>
      </c>
      <c r="E98" s="13">
        <f t="shared" si="1"/>
        <v>36.33816</v>
      </c>
    </row>
    <row r="99" spans="1:5" ht="15">
      <c r="A99" s="39">
        <v>2.8</v>
      </c>
      <c r="B99" s="45" t="s">
        <v>150</v>
      </c>
      <c r="C99" s="34">
        <v>0.1347</v>
      </c>
      <c r="D99" s="8">
        <f>D98</f>
        <v>3949.8</v>
      </c>
      <c r="E99" s="13">
        <f t="shared" si="1"/>
        <v>532.03806</v>
      </c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3949.8</v>
      </c>
      <c r="E100" s="13">
        <f t="shared" si="1"/>
        <v>190.77534000000003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3949.8</v>
      </c>
      <c r="E101" s="13">
        <f t="shared" si="1"/>
        <v>56.87712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3949.8</v>
      </c>
      <c r="E102" s="13">
        <f t="shared" si="1"/>
        <v>214.07916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3949.8</v>
      </c>
      <c r="E103" s="13">
        <f t="shared" si="1"/>
        <v>193.54020000000003</v>
      </c>
    </row>
    <row r="104" spans="1:5" ht="15">
      <c r="A104" s="39">
        <v>2.13</v>
      </c>
      <c r="B104" s="45" t="s">
        <v>151</v>
      </c>
      <c r="C104" s="34">
        <v>0.0198</v>
      </c>
      <c r="D104" s="8">
        <f>D103</f>
        <v>3949.8</v>
      </c>
      <c r="E104" s="13">
        <f t="shared" si="1"/>
        <v>78.20604000000002</v>
      </c>
    </row>
    <row r="105" spans="1:5" ht="15">
      <c r="A105" s="40">
        <v>3</v>
      </c>
      <c r="B105" s="43" t="s">
        <v>23</v>
      </c>
      <c r="C105" s="33">
        <f>SUM(C106:C108)</f>
        <v>0</v>
      </c>
      <c r="D105" s="8">
        <f>D103</f>
        <v>3949.8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f>D103</f>
        <v>3949.8</v>
      </c>
      <c r="E106" s="13"/>
    </row>
    <row r="107" spans="1:5" ht="15">
      <c r="A107" s="39">
        <v>3.2</v>
      </c>
      <c r="B107" s="45" t="s">
        <v>25</v>
      </c>
      <c r="C107" s="34"/>
      <c r="D107" s="8">
        <f>D104</f>
        <v>3949.8</v>
      </c>
      <c r="E107" s="13"/>
    </row>
    <row r="108" spans="1:5" ht="15">
      <c r="A108" s="39">
        <v>3.3</v>
      </c>
      <c r="B108" s="45" t="s">
        <v>28</v>
      </c>
      <c r="C108" s="34"/>
      <c r="D108" s="8">
        <f>D107</f>
        <v>3949.8</v>
      </c>
      <c r="E108" s="13"/>
    </row>
    <row r="109" spans="1:5" ht="15">
      <c r="A109" s="40">
        <v>4</v>
      </c>
      <c r="B109" s="43" t="s">
        <v>29</v>
      </c>
      <c r="C109" s="33">
        <f>SUM(C110:C116)</f>
        <v>2.8262796199999998</v>
      </c>
      <c r="D109" s="8">
        <f>D108</f>
        <v>3949.8</v>
      </c>
      <c r="E109" s="52">
        <f t="shared" si="1"/>
        <v>11163.239243076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3949.8</v>
      </c>
      <c r="E110" s="13">
        <f t="shared" si="1"/>
        <v>7225.76412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3949.8</v>
      </c>
      <c r="E111" s="13">
        <f t="shared" si="1"/>
        <v>1459.60435224</v>
      </c>
    </row>
    <row r="112" spans="1:5" ht="15">
      <c r="A112" s="39">
        <v>4.3</v>
      </c>
      <c r="B112" s="45" t="s">
        <v>30</v>
      </c>
      <c r="C112" s="34">
        <f>(C110+C111)*0.15</f>
        <v>0.32984082</v>
      </c>
      <c r="D112" s="8">
        <f>D108</f>
        <v>3949.8</v>
      </c>
      <c r="E112" s="13">
        <f t="shared" si="1"/>
        <v>1302.805270836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3949.8</v>
      </c>
      <c r="E113" s="13">
        <f t="shared" si="1"/>
        <v>62.01186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3949.8</v>
      </c>
      <c r="E114" s="13">
        <f t="shared" si="1"/>
        <v>14.219280000000001</v>
      </c>
    </row>
    <row r="115" spans="1:5" ht="15">
      <c r="A115" s="39">
        <v>4.6</v>
      </c>
      <c r="B115" s="45" t="s">
        <v>34</v>
      </c>
      <c r="C115" s="34">
        <v>0.083</v>
      </c>
      <c r="D115" s="8">
        <f>D112</f>
        <v>3949.8</v>
      </c>
      <c r="E115" s="13">
        <f t="shared" si="1"/>
        <v>327.83340000000004</v>
      </c>
    </row>
    <row r="116" spans="1:5" ht="15">
      <c r="A116" s="39">
        <v>4.7</v>
      </c>
      <c r="B116" s="45" t="s">
        <v>52</v>
      </c>
      <c r="C116" s="34">
        <v>0.1952</v>
      </c>
      <c r="D116" s="8">
        <f>D112</f>
        <v>3949.8</v>
      </c>
      <c r="E116" s="13">
        <f t="shared" si="1"/>
        <v>771.0009600000001</v>
      </c>
    </row>
    <row r="117" spans="1:5" ht="15">
      <c r="A117" s="40">
        <v>5</v>
      </c>
      <c r="B117" s="43" t="s">
        <v>35</v>
      </c>
      <c r="C117" s="33">
        <f>SUM(C118:C121)</f>
        <v>1.1244524</v>
      </c>
      <c r="D117" s="8">
        <f>D112</f>
        <v>3949.8</v>
      </c>
      <c r="E117" s="52">
        <f t="shared" si="1"/>
        <v>4441.36208952</v>
      </c>
    </row>
    <row r="118" spans="1:5" ht="23.25">
      <c r="A118" s="39">
        <v>5.1</v>
      </c>
      <c r="B118" s="45" t="s">
        <v>53</v>
      </c>
      <c r="C118" s="34">
        <v>0.5562</v>
      </c>
      <c r="D118" s="8">
        <f>D113</f>
        <v>3949.8</v>
      </c>
      <c r="E118" s="13">
        <f t="shared" si="1"/>
        <v>2196.87876</v>
      </c>
    </row>
    <row r="119" spans="1:5" ht="15">
      <c r="A119" s="39">
        <v>5.2</v>
      </c>
      <c r="B119" s="45" t="s">
        <v>125</v>
      </c>
      <c r="C119" s="34">
        <f>C118*0.202</f>
        <v>0.11235240000000002</v>
      </c>
      <c r="D119" s="8">
        <f>D113</f>
        <v>3949.8</v>
      </c>
      <c r="E119" s="13">
        <f t="shared" si="1"/>
        <v>443.7695095200001</v>
      </c>
    </row>
    <row r="120" spans="1:5" ht="15">
      <c r="A120" s="39">
        <v>5.3</v>
      </c>
      <c r="B120" s="45" t="s">
        <v>36</v>
      </c>
      <c r="C120" s="34">
        <v>0.1815</v>
      </c>
      <c r="D120" s="8">
        <f>D113</f>
        <v>3949.8</v>
      </c>
      <c r="E120" s="13">
        <f t="shared" si="1"/>
        <v>716.8887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3949.8</v>
      </c>
      <c r="E121" s="13">
        <f t="shared" si="1"/>
        <v>1083.82512</v>
      </c>
    </row>
    <row r="122" spans="1:5" ht="15">
      <c r="A122" s="40">
        <v>6</v>
      </c>
      <c r="B122" s="43" t="s">
        <v>54</v>
      </c>
      <c r="C122" s="33">
        <f>C130*18.5%</f>
        <v>2.08495</v>
      </c>
      <c r="D122" s="8">
        <f>D112</f>
        <v>3949.8</v>
      </c>
      <c r="E122" s="52">
        <f t="shared" si="1"/>
        <v>8235.13551</v>
      </c>
    </row>
    <row r="123" spans="1:5" ht="15">
      <c r="A123" s="44">
        <v>6.1</v>
      </c>
      <c r="B123" s="43" t="s">
        <v>128</v>
      </c>
      <c r="C123" s="33">
        <f>C130*9.85%</f>
        <v>1.1100949999999998</v>
      </c>
      <c r="D123" s="8">
        <f>D112</f>
        <v>3949.8</v>
      </c>
      <c r="E123" s="52">
        <f t="shared" si="1"/>
        <v>4384.653230999999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3949.8</v>
      </c>
      <c r="E124" s="52">
        <f t="shared" si="1"/>
        <v>35.5482</v>
      </c>
    </row>
    <row r="125" spans="1:5" ht="15">
      <c r="A125" s="40">
        <v>8</v>
      </c>
      <c r="B125" s="43" t="s">
        <v>39</v>
      </c>
      <c r="C125" s="37">
        <f>C124+C122+C117+C109+C105+C91+C80</f>
        <v>10.542565419999999</v>
      </c>
      <c r="D125" s="8">
        <f>D113</f>
        <v>3949.8</v>
      </c>
      <c r="E125" s="52">
        <f t="shared" si="1"/>
        <v>41641.024895915994</v>
      </c>
    </row>
    <row r="126" spans="1:5" ht="15">
      <c r="A126" s="47">
        <v>9</v>
      </c>
      <c r="B126" s="45" t="s">
        <v>40</v>
      </c>
      <c r="C126" s="34">
        <v>0.6326</v>
      </c>
      <c r="D126" s="8">
        <f>D114</f>
        <v>3949.8</v>
      </c>
      <c r="E126" s="13">
        <f t="shared" si="1"/>
        <v>2498.64348</v>
      </c>
    </row>
    <row r="127" spans="1:5" ht="15">
      <c r="A127" s="47">
        <v>10</v>
      </c>
      <c r="B127" s="45" t="s">
        <v>55</v>
      </c>
      <c r="C127" s="34">
        <v>0.0948</v>
      </c>
      <c r="D127" s="8">
        <f>D117</f>
        <v>3949.8</v>
      </c>
      <c r="E127" s="13">
        <v>374.58</v>
      </c>
    </row>
    <row r="128" spans="1:5" ht="15">
      <c r="A128" s="40">
        <v>11</v>
      </c>
      <c r="B128" s="69" t="s">
        <v>41</v>
      </c>
      <c r="C128" s="33">
        <f>C125+C126+C127</f>
        <v>11.269965419999998</v>
      </c>
      <c r="D128" s="8">
        <f>D117</f>
        <v>3949.8</v>
      </c>
      <c r="E128" s="52">
        <f>E125+E126+E127</f>
        <v>44514.248375915995</v>
      </c>
    </row>
    <row r="129" ht="15">
      <c r="C129" s="73"/>
    </row>
    <row r="130" ht="15">
      <c r="C130" s="74">
        <v>11.27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57421875" style="0" customWidth="1"/>
    <col min="3" max="3" width="14.7109375" style="0" hidden="1" customWidth="1"/>
    <col min="4" max="4" width="13.421875" style="0" hidden="1" customWidth="1"/>
    <col min="5" max="5" width="27.28125" style="0" customWidth="1"/>
  </cols>
  <sheetData>
    <row r="1" spans="1:5" ht="42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134</v>
      </c>
      <c r="B5" s="101"/>
      <c r="C5" s="101"/>
      <c r="D5" s="101"/>
      <c r="E5" s="101"/>
    </row>
    <row r="7" spans="1:5" ht="15">
      <c r="A7" s="106" t="s">
        <v>1</v>
      </c>
      <c r="B7" s="106"/>
      <c r="C7" s="21"/>
      <c r="D7" s="21"/>
      <c r="E7" s="22">
        <v>739.9</v>
      </c>
    </row>
    <row r="8" spans="1:5" ht="15">
      <c r="A8" s="106" t="s">
        <v>2</v>
      </c>
      <c r="B8" s="106"/>
      <c r="C8" s="21"/>
      <c r="D8" s="21"/>
      <c r="E8" s="22">
        <v>10.08</v>
      </c>
    </row>
    <row r="9" spans="1:5" ht="15">
      <c r="A9" s="107"/>
      <c r="B9" s="107"/>
      <c r="C9" s="21"/>
      <c r="D9" s="21"/>
      <c r="E9" s="26">
        <f>E7*E8</f>
        <v>7458.192</v>
      </c>
    </row>
    <row r="10" spans="1:5" ht="39" customHeight="1">
      <c r="A10" s="24" t="s">
        <v>43</v>
      </c>
      <c r="B10" s="25" t="s">
        <v>3</v>
      </c>
      <c r="C10" s="75" t="s">
        <v>42</v>
      </c>
      <c r="D10" s="75"/>
      <c r="E10" s="75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749.2</v>
      </c>
      <c r="E11" s="52">
        <f>C11*D11</f>
        <v>1622.4531353600003</v>
      </c>
    </row>
    <row r="12" spans="1:5" ht="15">
      <c r="A12" s="2"/>
      <c r="B12" s="2" t="s">
        <v>4</v>
      </c>
      <c r="C12" s="49"/>
      <c r="D12" s="8">
        <f>E7</f>
        <v>739.9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739.9</v>
      </c>
      <c r="E13" s="13">
        <f aca="true" t="shared" si="0" ref="E13:E65">C13*D13</f>
        <v>1147.14096</v>
      </c>
    </row>
    <row r="14" spans="1:5" ht="15">
      <c r="A14" s="2"/>
      <c r="B14" s="2" t="s">
        <v>5</v>
      </c>
      <c r="C14" s="6">
        <v>1.5504</v>
      </c>
      <c r="D14" s="8">
        <f>E7</f>
        <v>739.9</v>
      </c>
      <c r="E14" s="13">
        <f t="shared" si="0"/>
        <v>1147.14096</v>
      </c>
    </row>
    <row r="15" spans="1:5" ht="15">
      <c r="A15" s="2"/>
      <c r="B15" s="2" t="s">
        <v>6</v>
      </c>
      <c r="C15" s="6"/>
      <c r="D15" s="8">
        <f>E7</f>
        <v>739.9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739.9</v>
      </c>
      <c r="E16" s="13">
        <f t="shared" si="0"/>
        <v>231.72247392000003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739.9</v>
      </c>
      <c r="E17" s="13">
        <f t="shared" si="0"/>
        <v>10.65456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739.9</v>
      </c>
      <c r="E18" s="13">
        <f t="shared" si="0"/>
        <v>83.01678</v>
      </c>
    </row>
    <row r="19" spans="1:5" ht="15">
      <c r="A19" s="2">
        <v>1.5</v>
      </c>
      <c r="B19" s="39" t="s">
        <v>9</v>
      </c>
      <c r="C19" s="34"/>
      <c r="D19" s="8">
        <f>E7</f>
        <v>739.9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739.9</v>
      </c>
      <c r="E20" s="13">
        <f t="shared" si="0"/>
        <v>55.4925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739.9</v>
      </c>
      <c r="E21" s="13">
        <f t="shared" si="0"/>
        <v>74.28596</v>
      </c>
    </row>
    <row r="22" spans="1:5" ht="15">
      <c r="A22" s="2">
        <v>1.8</v>
      </c>
      <c r="B22" s="39" t="s">
        <v>46</v>
      </c>
      <c r="C22" s="34"/>
      <c r="D22" s="8">
        <f>E7</f>
        <v>739.9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739.9</v>
      </c>
      <c r="E23" s="52">
        <f t="shared" si="0"/>
        <v>1366.2253499999997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739.9</v>
      </c>
      <c r="E24" s="13">
        <f t="shared" si="0"/>
        <v>444.6799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739.9</v>
      </c>
      <c r="E25" s="13">
        <f t="shared" si="0"/>
        <v>159.89238999999998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739.9</v>
      </c>
      <c r="E26" s="13">
        <f t="shared" si="0"/>
        <v>409.16470000000004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739.9</v>
      </c>
      <c r="E27" s="13">
        <f t="shared" si="0"/>
        <v>21.30912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739.9</v>
      </c>
      <c r="E28" s="13">
        <f t="shared" si="0"/>
        <v>172.54468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739.9</v>
      </c>
      <c r="E29" s="13">
        <f t="shared" si="0"/>
        <v>34.70131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739.9</v>
      </c>
      <c r="E30" s="13">
        <f t="shared" si="0"/>
        <v>6.80708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739.9</v>
      </c>
      <c r="E31" s="13">
        <f t="shared" si="0"/>
        <v>20.86518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739.9</v>
      </c>
      <c r="E32" s="13">
        <f t="shared" si="0"/>
        <v>35.81116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739.9</v>
      </c>
      <c r="E33" s="13">
        <f t="shared" si="0"/>
        <v>10.72855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739.9</v>
      </c>
      <c r="E34" s="13">
        <f t="shared" si="0"/>
        <v>19.45937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739.9</v>
      </c>
      <c r="E35" s="13">
        <f t="shared" si="0"/>
        <v>15.5379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739.9</v>
      </c>
      <c r="E36" s="13">
        <f t="shared" si="0"/>
        <v>14.72401</v>
      </c>
    </row>
    <row r="37" spans="1:5" ht="15">
      <c r="A37" s="39">
        <v>2.14</v>
      </c>
      <c r="B37" s="45" t="s">
        <v>46</v>
      </c>
      <c r="C37" s="34"/>
      <c r="D37" s="8">
        <f>D34</f>
        <v>739.9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739.9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739.9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739.9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739.9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739.9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739.9</v>
      </c>
      <c r="E43" s="13"/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f>D41</f>
        <v>739.9</v>
      </c>
      <c r="E44" s="52">
        <f t="shared" si="0"/>
        <v>1916.1595765200004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739.9</v>
      </c>
      <c r="E45" s="13">
        <f t="shared" si="0"/>
        <v>1248.5072599999999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739.9</v>
      </c>
      <c r="E46" s="13">
        <f t="shared" si="0"/>
        <v>252.19846652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739.9</v>
      </c>
      <c r="E47" s="13">
        <f t="shared" si="0"/>
        <v>200.73486999999997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739.9</v>
      </c>
      <c r="E48" s="13">
        <f t="shared" si="0"/>
        <v>15.68588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739.9</v>
      </c>
      <c r="E49" s="13">
        <f t="shared" si="0"/>
        <v>14.0581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739.9</v>
      </c>
      <c r="E50" s="13">
        <f t="shared" si="0"/>
        <v>2.66364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739.9</v>
      </c>
      <c r="E51" s="13">
        <f t="shared" si="0"/>
        <v>61.4117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739.9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739.9</v>
      </c>
      <c r="E53" s="52">
        <f t="shared" si="0"/>
        <v>739.5703005600001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739.9</v>
      </c>
      <c r="E54" s="13">
        <f t="shared" si="0"/>
        <v>338.28228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739.9</v>
      </c>
      <c r="E55" s="13">
        <f t="shared" si="0"/>
        <v>68.33302056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739.9</v>
      </c>
      <c r="E56" s="13">
        <f t="shared" si="0"/>
        <v>133.182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739.9</v>
      </c>
      <c r="E57" s="13">
        <f t="shared" si="0"/>
        <v>193.1139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739.9</v>
      </c>
      <c r="E58" s="13">
        <f t="shared" si="0"/>
        <v>6.6591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739.9</v>
      </c>
      <c r="E59" s="52">
        <f t="shared" si="0"/>
        <v>1657.3760000000002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739.9</v>
      </c>
      <c r="E60" s="52">
        <f t="shared" si="0"/>
        <v>6.6591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739.9</v>
      </c>
      <c r="E61" s="52">
        <f t="shared" si="0"/>
        <v>7288.303561000001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739.9</v>
      </c>
      <c r="E62" s="13">
        <f t="shared" si="0"/>
        <v>147.75803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739.9</v>
      </c>
      <c r="E63" s="13">
        <f t="shared" si="0"/>
        <v>22.163704499999994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739.9</v>
      </c>
      <c r="E64" s="52">
        <f t="shared" si="0"/>
        <v>7458.225295499999</v>
      </c>
    </row>
    <row r="65" spans="1:5" ht="15">
      <c r="A65" s="39"/>
      <c r="B65" s="45" t="s">
        <v>56</v>
      </c>
      <c r="C65" s="38">
        <v>10.08</v>
      </c>
      <c r="D65">
        <v>739.9</v>
      </c>
      <c r="E65" s="13">
        <f t="shared" si="0"/>
        <v>7458.192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42.7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134</v>
      </c>
      <c r="B73" s="101"/>
      <c r="C73" s="101"/>
      <c r="D73" s="101"/>
      <c r="E73" s="101"/>
    </row>
    <row r="75" spans="1:5" ht="15">
      <c r="A75" s="106" t="s">
        <v>1</v>
      </c>
      <c r="B75" s="106"/>
      <c r="C75" s="21"/>
      <c r="D75" s="21"/>
      <c r="E75" s="22">
        <v>739.9</v>
      </c>
    </row>
    <row r="76" spans="1:5" ht="15">
      <c r="A76" s="106" t="s">
        <v>2</v>
      </c>
      <c r="B76" s="106"/>
      <c r="C76" s="21"/>
      <c r="D76" s="21"/>
      <c r="E76" s="22">
        <v>11.27</v>
      </c>
    </row>
    <row r="77" spans="1:5" ht="15">
      <c r="A77" s="107"/>
      <c r="B77" s="107"/>
      <c r="C77" s="21"/>
      <c r="D77" s="21"/>
      <c r="E77" s="26">
        <f>E75*E76</f>
        <v>8338.672999999999</v>
      </c>
    </row>
    <row r="78" spans="1:5" ht="36" customHeight="1">
      <c r="A78" s="24" t="s">
        <v>43</v>
      </c>
      <c r="B78" s="25" t="s">
        <v>3</v>
      </c>
      <c r="C78" s="75" t="s">
        <v>42</v>
      </c>
      <c r="D78" s="75"/>
      <c r="E78" s="75"/>
    </row>
    <row r="79" spans="1:5" ht="15">
      <c r="A79" s="42">
        <v>1</v>
      </c>
      <c r="B79" s="43" t="s">
        <v>44</v>
      </c>
      <c r="C79" s="33">
        <f>SUM(C82:C89)</f>
        <v>2.3216834</v>
      </c>
      <c r="D79" s="8">
        <v>739.9</v>
      </c>
      <c r="E79" s="52">
        <f>C79*D79</f>
        <v>1717.8135476599998</v>
      </c>
    </row>
    <row r="80" spans="1:5" ht="15">
      <c r="A80" s="60"/>
      <c r="B80" s="61" t="s">
        <v>4</v>
      </c>
      <c r="C80" s="62"/>
      <c r="D80" s="8">
        <f>E75</f>
        <v>739.9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739.9</v>
      </c>
      <c r="E81" s="13">
        <f aca="true" t="shared" si="1" ref="E81:E125">C81*D81</f>
        <v>1236.8908299999998</v>
      </c>
    </row>
    <row r="82" spans="1:5" ht="15">
      <c r="A82" s="2"/>
      <c r="B82" s="4" t="s">
        <v>5</v>
      </c>
      <c r="C82" s="6">
        <v>1.6717</v>
      </c>
      <c r="D82" s="8">
        <f>E75</f>
        <v>739.9</v>
      </c>
      <c r="E82" s="13">
        <f t="shared" si="1"/>
        <v>1236.8908299999998</v>
      </c>
    </row>
    <row r="83" spans="1:5" ht="15">
      <c r="A83" s="2"/>
      <c r="B83" s="4" t="s">
        <v>6</v>
      </c>
      <c r="C83" s="6"/>
      <c r="D83" s="8">
        <f>E75</f>
        <v>739.9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739.9</v>
      </c>
      <c r="E84" s="13">
        <f t="shared" si="1"/>
        <v>249.85194766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739.9</v>
      </c>
      <c r="E85" s="13">
        <f t="shared" si="1"/>
        <v>10.58057</v>
      </c>
    </row>
    <row r="86" spans="1:5" ht="15">
      <c r="A86" s="2">
        <v>1.4</v>
      </c>
      <c r="B86" s="45" t="s">
        <v>9</v>
      </c>
      <c r="C86" s="34"/>
      <c r="D86" s="8">
        <f>E75</f>
        <v>739.9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739.9</v>
      </c>
      <c r="E87" s="13">
        <f t="shared" si="1"/>
        <v>60.375840000000004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739.9</v>
      </c>
      <c r="E88" s="13">
        <f t="shared" si="1"/>
        <v>86.12436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739.9</v>
      </c>
      <c r="E89" s="13">
        <f t="shared" si="1"/>
        <v>73.99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739.9</v>
      </c>
      <c r="E90" s="52">
        <f t="shared" si="1"/>
        <v>1610.17038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739.9</v>
      </c>
      <c r="E91" s="13">
        <f t="shared" si="1"/>
        <v>458.07208999999995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739.9</v>
      </c>
      <c r="E92" s="13">
        <f t="shared" si="1"/>
        <v>172.61867</v>
      </c>
    </row>
    <row r="93" spans="1:5" ht="15">
      <c r="A93" s="39">
        <v>2.3</v>
      </c>
      <c r="B93" s="45" t="s">
        <v>15</v>
      </c>
      <c r="C93" s="34">
        <v>0.6167</v>
      </c>
      <c r="D93" s="8">
        <f>E75</f>
        <v>739.9</v>
      </c>
      <c r="E93" s="13">
        <f t="shared" si="1"/>
        <v>456.29633</v>
      </c>
    </row>
    <row r="94" spans="1:5" ht="15">
      <c r="A94" s="39">
        <v>2.4</v>
      </c>
      <c r="B94" s="45" t="s">
        <v>47</v>
      </c>
      <c r="C94" s="34">
        <v>0.0334</v>
      </c>
      <c r="D94" s="8">
        <f>E75</f>
        <v>739.9</v>
      </c>
      <c r="E94" s="13">
        <f t="shared" si="1"/>
        <v>24.71266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739.9</v>
      </c>
      <c r="E95" s="13">
        <f t="shared" si="1"/>
        <v>192.89192999999997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739.9</v>
      </c>
      <c r="E96" s="13">
        <f t="shared" si="1"/>
        <v>61.70766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739.9</v>
      </c>
      <c r="E97" s="13">
        <f t="shared" si="1"/>
        <v>6.80708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739.9</v>
      </c>
      <c r="E98" s="13">
        <f t="shared" si="1"/>
        <v>99.66452999999998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739.9</v>
      </c>
      <c r="E99" s="13">
        <f t="shared" si="1"/>
        <v>35.73717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739.9</v>
      </c>
      <c r="E100" s="13">
        <f t="shared" si="1"/>
        <v>10.65456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739.9</v>
      </c>
      <c r="E101" s="13">
        <f t="shared" si="1"/>
        <v>40.102579999999996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739.9</v>
      </c>
      <c r="E102" s="13">
        <f t="shared" si="1"/>
        <v>36.2551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739.9</v>
      </c>
      <c r="E103" s="13">
        <f t="shared" si="1"/>
        <v>14.650020000000001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739.9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739.9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739.9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739.9</v>
      </c>
      <c r="E107" s="13"/>
    </row>
    <row r="108" spans="1:5" ht="15">
      <c r="A108" s="40">
        <v>4</v>
      </c>
      <c r="B108" s="43" t="s">
        <v>29</v>
      </c>
      <c r="C108" s="33">
        <f>SUM(C109:C115)</f>
        <v>2.8262796199999998</v>
      </c>
      <c r="D108" s="8">
        <f>D107</f>
        <v>739.9</v>
      </c>
      <c r="E108" s="52">
        <f t="shared" si="1"/>
        <v>2091.164290838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739.9</v>
      </c>
      <c r="E109" s="13">
        <f t="shared" si="1"/>
        <v>1353.57306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739.9</v>
      </c>
      <c r="E110" s="13">
        <f t="shared" si="1"/>
        <v>273.42175812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739.9</v>
      </c>
      <c r="E111" s="13">
        <f t="shared" si="1"/>
        <v>244.04922271799998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739.9</v>
      </c>
      <c r="E112" s="13">
        <f t="shared" si="1"/>
        <v>11.61643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739.9</v>
      </c>
      <c r="E113" s="13">
        <f t="shared" si="1"/>
        <v>2.66364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739.9</v>
      </c>
      <c r="E114" s="13">
        <f t="shared" si="1"/>
        <v>61.4117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739.9</v>
      </c>
      <c r="E115" s="13">
        <f t="shared" si="1"/>
        <v>144.42848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739.9</v>
      </c>
      <c r="E116" s="52">
        <f t="shared" si="1"/>
        <v>831.98233076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739.9</v>
      </c>
      <c r="E117" s="13">
        <f t="shared" si="1"/>
        <v>411.53238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739.9</v>
      </c>
      <c r="E118" s="13">
        <f t="shared" si="1"/>
        <v>83.12954076000001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739.9</v>
      </c>
      <c r="E119" s="13">
        <f t="shared" si="1"/>
        <v>134.29184999999998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739.9</v>
      </c>
      <c r="E120" s="13">
        <f t="shared" si="1"/>
        <v>203.02855999999997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739.9</v>
      </c>
      <c r="E121" s="52">
        <f t="shared" si="1"/>
        <v>1542.654505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739.9</v>
      </c>
      <c r="E122" s="52">
        <f t="shared" si="1"/>
        <v>821.3592904999998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739.9</v>
      </c>
      <c r="E123" s="52">
        <f t="shared" si="1"/>
        <v>6.6591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739.9</v>
      </c>
      <c r="E124" s="52">
        <f t="shared" si="1"/>
        <v>7800.444154257999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739.9</v>
      </c>
      <c r="E125" s="13">
        <f t="shared" si="1"/>
        <v>468.06074</v>
      </c>
    </row>
    <row r="126" spans="1:5" ht="15">
      <c r="A126" s="47">
        <v>10</v>
      </c>
      <c r="B126" s="45" t="s">
        <v>55</v>
      </c>
      <c r="C126" s="34">
        <v>0.0948</v>
      </c>
      <c r="D126" s="8">
        <f>D116</f>
        <v>739.9</v>
      </c>
      <c r="E126" s="13">
        <v>70.17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739.9</v>
      </c>
      <c r="E127" s="52">
        <f>E124+E125+E126</f>
        <v>8338.674894258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7109375" style="0" customWidth="1"/>
    <col min="3" max="3" width="17.140625" style="0" hidden="1" customWidth="1"/>
    <col min="4" max="4" width="15.421875" style="0" hidden="1" customWidth="1"/>
    <col min="5" max="5" width="28.421875" style="0" customWidth="1"/>
  </cols>
  <sheetData>
    <row r="1" spans="1:5" ht="33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110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2016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20321.28</v>
      </c>
    </row>
    <row r="10" spans="1:5" ht="43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2016</v>
      </c>
      <c r="E11" s="52">
        <f>C11*D11</f>
        <v>4365.810892800001</v>
      </c>
    </row>
    <row r="12" spans="1:5" ht="15">
      <c r="A12" s="2"/>
      <c r="B12" s="2" t="s">
        <v>4</v>
      </c>
      <c r="C12" s="49"/>
      <c r="D12" s="8">
        <f>E7</f>
        <v>2016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2016</v>
      </c>
      <c r="E13" s="13">
        <f aca="true" t="shared" si="0" ref="E13:E66">C13*D13</f>
        <v>3125.6064</v>
      </c>
    </row>
    <row r="14" spans="1:5" ht="15">
      <c r="A14" s="2"/>
      <c r="B14" s="2" t="s">
        <v>5</v>
      </c>
      <c r="C14" s="6">
        <v>1.5504</v>
      </c>
      <c r="D14" s="8">
        <f>E7</f>
        <v>2016</v>
      </c>
      <c r="E14" s="13">
        <f t="shared" si="0"/>
        <v>3125.6064</v>
      </c>
    </row>
    <row r="15" spans="1:5" ht="15">
      <c r="A15" s="2"/>
      <c r="B15" s="2" t="s">
        <v>6</v>
      </c>
      <c r="C15" s="6"/>
      <c r="D15" s="8">
        <f>E7</f>
        <v>2016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2016</v>
      </c>
      <c r="E16" s="13">
        <f t="shared" si="0"/>
        <v>631.3724928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2016</v>
      </c>
      <c r="E17" s="13">
        <f t="shared" si="0"/>
        <v>29.0304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2016</v>
      </c>
      <c r="E18" s="13">
        <f t="shared" si="0"/>
        <v>226.1952</v>
      </c>
    </row>
    <row r="19" spans="1:5" ht="15">
      <c r="A19" s="2">
        <v>1.5</v>
      </c>
      <c r="B19" s="39" t="s">
        <v>9</v>
      </c>
      <c r="C19" s="34"/>
      <c r="D19" s="8">
        <f>E7</f>
        <v>2016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2016</v>
      </c>
      <c r="E20" s="13">
        <f t="shared" si="0"/>
        <v>151.2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2016</v>
      </c>
      <c r="E21" s="13">
        <f t="shared" si="0"/>
        <v>202.40640000000002</v>
      </c>
    </row>
    <row r="22" spans="1:5" ht="15">
      <c r="A22" s="2">
        <v>1.8</v>
      </c>
      <c r="B22" s="39" t="s">
        <v>46</v>
      </c>
      <c r="C22" s="34"/>
      <c r="D22" s="8">
        <f>E7</f>
        <v>2016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2016</v>
      </c>
      <c r="E23" s="52">
        <f t="shared" si="0"/>
        <v>3722.5439999999994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2016</v>
      </c>
      <c r="E24" s="13">
        <f t="shared" si="0"/>
        <v>1211.616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2016</v>
      </c>
      <c r="E25" s="13">
        <f t="shared" si="0"/>
        <v>435.65759999999995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2016</v>
      </c>
      <c r="E26" s="13">
        <f t="shared" si="0"/>
        <v>1114.8480000000002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2016</v>
      </c>
      <c r="E27" s="13">
        <f t="shared" si="0"/>
        <v>58.0608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2016</v>
      </c>
      <c r="E28" s="13">
        <f t="shared" si="0"/>
        <v>470.1312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2016</v>
      </c>
      <c r="E29" s="13">
        <f t="shared" si="0"/>
        <v>94.5504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2016</v>
      </c>
      <c r="E30" s="13">
        <f t="shared" si="0"/>
        <v>18.5472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2016</v>
      </c>
      <c r="E31" s="13">
        <f t="shared" si="0"/>
        <v>56.8512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2016</v>
      </c>
      <c r="E32" s="13">
        <f t="shared" si="0"/>
        <v>97.5744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2016</v>
      </c>
      <c r="E33" s="13">
        <f t="shared" si="0"/>
        <v>29.232000000000003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2016</v>
      </c>
      <c r="E34" s="13">
        <f t="shared" si="0"/>
        <v>53.0208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2016</v>
      </c>
      <c r="E35" s="13">
        <f t="shared" si="0"/>
        <v>42.336000000000006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2016</v>
      </c>
      <c r="E36" s="13">
        <f t="shared" si="0"/>
        <v>40.1184</v>
      </c>
    </row>
    <row r="37" spans="1:5" ht="15">
      <c r="A37" s="39">
        <v>2.14</v>
      </c>
      <c r="B37" s="45" t="s">
        <v>46</v>
      </c>
      <c r="C37" s="34"/>
      <c r="D37" s="8">
        <f>D34</f>
        <v>2016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2016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2016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2016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2016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2016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2016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2016</v>
      </c>
      <c r="E44" s="52">
        <f t="shared" si="0"/>
        <v>5220.945676800001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2016</v>
      </c>
      <c r="E45" s="13">
        <f t="shared" si="0"/>
        <v>3401.7984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2016</v>
      </c>
      <c r="E46" s="13">
        <f t="shared" si="0"/>
        <v>687.1632768000001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2016</v>
      </c>
      <c r="E47" s="13">
        <f t="shared" si="0"/>
        <v>546.9408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2016</v>
      </c>
      <c r="E48" s="13">
        <f t="shared" si="0"/>
        <v>42.7392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2016</v>
      </c>
      <c r="E49" s="13">
        <f t="shared" si="0"/>
        <v>38.304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2016</v>
      </c>
      <c r="E50" s="13">
        <f t="shared" si="0"/>
        <v>7.257600000000001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2016</v>
      </c>
      <c r="E51" s="13">
        <f t="shared" si="0"/>
        <v>167.328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2016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2016</v>
      </c>
      <c r="E53" s="52">
        <f t="shared" si="0"/>
        <v>2015.1016704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2016</v>
      </c>
      <c r="E54" s="13">
        <f t="shared" si="0"/>
        <v>921.7152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2016</v>
      </c>
      <c r="E55" s="13">
        <f t="shared" si="0"/>
        <v>186.18647040000002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2016</v>
      </c>
      <c r="E56" s="13">
        <f t="shared" si="0"/>
        <v>362.88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2016</v>
      </c>
      <c r="E57" s="13">
        <f t="shared" si="0"/>
        <v>526.176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2016</v>
      </c>
      <c r="E58" s="13">
        <f t="shared" si="0"/>
        <v>18.144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2016</v>
      </c>
      <c r="E59" s="52">
        <f t="shared" si="0"/>
        <v>4515.84</v>
      </c>
    </row>
    <row r="60" spans="1:5" ht="15">
      <c r="A60" s="2">
        <v>6.1</v>
      </c>
      <c r="B60" s="4" t="s">
        <v>128</v>
      </c>
      <c r="C60" s="33">
        <f>10.08*9.85%</f>
        <v>0.9928799999999999</v>
      </c>
      <c r="D60" s="8">
        <f>D48</f>
        <v>2016</v>
      </c>
      <c r="E60" s="13">
        <f t="shared" si="0"/>
        <v>2001.6460799999998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2016</v>
      </c>
      <c r="E61" s="52">
        <f t="shared" si="0"/>
        <v>18.144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f>D52</f>
        <v>2016</v>
      </c>
      <c r="E62" s="52">
        <f t="shared" si="0"/>
        <v>19858.386240000003</v>
      </c>
    </row>
    <row r="63" spans="1:5" ht="15">
      <c r="A63" s="47">
        <v>9</v>
      </c>
      <c r="B63" s="39" t="s">
        <v>40</v>
      </c>
      <c r="C63" s="34">
        <v>0.1997</v>
      </c>
      <c r="D63" s="8">
        <f>D52</f>
        <v>2016</v>
      </c>
      <c r="E63" s="13">
        <f t="shared" si="0"/>
        <v>402.5952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f>D53</f>
        <v>2016</v>
      </c>
      <c r="E64" s="13">
        <f t="shared" si="0"/>
        <v>60.38927999999999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f>D54</f>
        <v>2016</v>
      </c>
      <c r="E65" s="52">
        <f t="shared" si="0"/>
        <v>20321.37072</v>
      </c>
    </row>
    <row r="66" spans="1:5" ht="15">
      <c r="A66" s="39"/>
      <c r="B66" s="45" t="s">
        <v>56</v>
      </c>
      <c r="C66" s="38">
        <v>10.08</v>
      </c>
      <c r="D66">
        <v>2016</v>
      </c>
      <c r="E66" s="13">
        <f t="shared" si="0"/>
        <v>20321.28</v>
      </c>
    </row>
    <row r="67" spans="1:5" ht="15" hidden="1">
      <c r="A67" s="103" t="s">
        <v>96</v>
      </c>
      <c r="B67" s="103"/>
      <c r="C67" s="103"/>
      <c r="D67" s="103"/>
      <c r="E67" s="103"/>
    </row>
    <row r="69" spans="1:5" ht="36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110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2016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22720.32</v>
      </c>
    </row>
    <row r="78" spans="1:5" ht="44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2016</v>
      </c>
      <c r="E79" s="52">
        <f>C79*D79</f>
        <v>4680.5137343999995</v>
      </c>
    </row>
    <row r="80" spans="1:5" ht="15">
      <c r="A80" s="60"/>
      <c r="B80" s="61" t="s">
        <v>4</v>
      </c>
      <c r="C80" s="62"/>
      <c r="D80" s="8">
        <f>E75</f>
        <v>2016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2016</v>
      </c>
      <c r="E81" s="13">
        <f aca="true" t="shared" si="1" ref="E81:E125">C81*D81</f>
        <v>3370.1472</v>
      </c>
    </row>
    <row r="82" spans="1:5" ht="15">
      <c r="A82" s="2"/>
      <c r="B82" s="4" t="s">
        <v>5</v>
      </c>
      <c r="C82" s="6">
        <v>1.6717</v>
      </c>
      <c r="D82" s="8">
        <f>E75</f>
        <v>2016</v>
      </c>
      <c r="E82" s="13">
        <f t="shared" si="1"/>
        <v>3370.1472</v>
      </c>
    </row>
    <row r="83" spans="1:5" ht="15">
      <c r="A83" s="2"/>
      <c r="B83" s="4" t="s">
        <v>6</v>
      </c>
      <c r="C83" s="6"/>
      <c r="D83" s="8">
        <f>E75</f>
        <v>2016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2016</v>
      </c>
      <c r="E84" s="13">
        <f t="shared" si="1"/>
        <v>680.7697344000001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2016</v>
      </c>
      <c r="E85" s="13">
        <f t="shared" si="1"/>
        <v>28.8288</v>
      </c>
    </row>
    <row r="86" spans="1:5" ht="15">
      <c r="A86" s="2">
        <v>1.4</v>
      </c>
      <c r="B86" s="45" t="s">
        <v>9</v>
      </c>
      <c r="C86" s="34"/>
      <c r="D86" s="8">
        <f>E75</f>
        <v>2016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2016</v>
      </c>
      <c r="E87" s="13">
        <f t="shared" si="1"/>
        <v>164.50560000000002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2016</v>
      </c>
      <c r="E88" s="13">
        <f t="shared" si="1"/>
        <v>234.66240000000002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2016</v>
      </c>
      <c r="E89" s="13">
        <f t="shared" si="1"/>
        <v>201.60000000000002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2016</v>
      </c>
      <c r="E90" s="52">
        <f t="shared" si="1"/>
        <v>4387.2192000000005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2016</v>
      </c>
      <c r="E91" s="13">
        <f t="shared" si="1"/>
        <v>1248.1055999999999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2016</v>
      </c>
      <c r="E92" s="13">
        <f t="shared" si="1"/>
        <v>470.3328</v>
      </c>
    </row>
    <row r="93" spans="1:5" ht="15">
      <c r="A93" s="39">
        <v>2.3</v>
      </c>
      <c r="B93" s="45" t="s">
        <v>15</v>
      </c>
      <c r="C93" s="34">
        <v>0.6167</v>
      </c>
      <c r="D93" s="8">
        <f>E75</f>
        <v>2016</v>
      </c>
      <c r="E93" s="13">
        <f t="shared" si="1"/>
        <v>1243.2672</v>
      </c>
    </row>
    <row r="94" spans="1:5" ht="23.25">
      <c r="A94" s="39">
        <v>2.4</v>
      </c>
      <c r="B94" s="45" t="s">
        <v>47</v>
      </c>
      <c r="C94" s="34">
        <v>0.0334</v>
      </c>
      <c r="D94" s="8">
        <f>E75</f>
        <v>2016</v>
      </c>
      <c r="E94" s="13">
        <f t="shared" si="1"/>
        <v>67.3344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2016</v>
      </c>
      <c r="E95" s="13">
        <f t="shared" si="1"/>
        <v>525.5712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2016</v>
      </c>
      <c r="E96" s="13">
        <f t="shared" si="1"/>
        <v>168.1344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2016</v>
      </c>
      <c r="E97" s="13">
        <f t="shared" si="1"/>
        <v>18.5472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2016</v>
      </c>
      <c r="E98" s="13">
        <f t="shared" si="1"/>
        <v>271.55519999999996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2016</v>
      </c>
      <c r="E99" s="13">
        <f t="shared" si="1"/>
        <v>97.37280000000001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2016</v>
      </c>
      <c r="E100" s="13">
        <f t="shared" si="1"/>
        <v>29.0304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2016</v>
      </c>
      <c r="E101" s="13">
        <f t="shared" si="1"/>
        <v>109.2672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2016</v>
      </c>
      <c r="E102" s="13">
        <f t="shared" si="1"/>
        <v>98.784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2016</v>
      </c>
      <c r="E103" s="13">
        <f t="shared" si="1"/>
        <v>39.9168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2016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2016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2016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2016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f>D107</f>
        <v>2016</v>
      </c>
      <c r="E108" s="52">
        <f t="shared" si="1"/>
        <v>5697.779713919999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2016</v>
      </c>
      <c r="E109" s="13">
        <f t="shared" si="1"/>
        <v>3688.0703999999996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2016</v>
      </c>
      <c r="E110" s="13">
        <f t="shared" si="1"/>
        <v>744.9902208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2016</v>
      </c>
      <c r="E111" s="13">
        <f t="shared" si="1"/>
        <v>664.9590931199999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2016</v>
      </c>
      <c r="E112" s="13">
        <f t="shared" si="1"/>
        <v>31.651199999999996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2016</v>
      </c>
      <c r="E113" s="13">
        <f t="shared" si="1"/>
        <v>7.257600000000001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2016</v>
      </c>
      <c r="E114" s="13">
        <f t="shared" si="1"/>
        <v>167.328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2016</v>
      </c>
      <c r="E115" s="13">
        <f t="shared" si="1"/>
        <v>393.52320000000003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2016</v>
      </c>
      <c r="E116" s="52">
        <f t="shared" si="1"/>
        <v>2266.8960384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2016</v>
      </c>
      <c r="E117" s="13">
        <f t="shared" si="1"/>
        <v>1121.2992000000002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2016</v>
      </c>
      <c r="E118" s="13">
        <f t="shared" si="1"/>
        <v>226.50243840000005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2016</v>
      </c>
      <c r="E119" s="13">
        <f t="shared" si="1"/>
        <v>365.904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2016</v>
      </c>
      <c r="E120" s="13">
        <f t="shared" si="1"/>
        <v>553.1904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2016</v>
      </c>
      <c r="E121" s="52">
        <f t="shared" si="1"/>
        <v>4203.2592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2016</v>
      </c>
      <c r="E122" s="52">
        <f t="shared" si="1"/>
        <v>2237.9515199999996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2016</v>
      </c>
      <c r="E123" s="52">
        <f t="shared" si="1"/>
        <v>18.144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2016</v>
      </c>
      <c r="E124" s="52">
        <f t="shared" si="1"/>
        <v>21253.81188672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2016</v>
      </c>
      <c r="E125" s="13">
        <f t="shared" si="1"/>
        <v>1275.3216000000002</v>
      </c>
    </row>
    <row r="126" spans="1:5" ht="15">
      <c r="A126" s="47">
        <v>10</v>
      </c>
      <c r="B126" s="45" t="s">
        <v>55</v>
      </c>
      <c r="C126" s="34">
        <v>0.0948</v>
      </c>
      <c r="D126" s="8">
        <f>D116</f>
        <v>2016</v>
      </c>
      <c r="E126" s="13">
        <v>191.19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2016</v>
      </c>
      <c r="E127" s="52">
        <f>E124+E125+E126</f>
        <v>22720.323486719997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6.28125" style="0" customWidth="1"/>
    <col min="3" max="3" width="38.421875" style="0" hidden="1" customWidth="1"/>
    <col min="4" max="4" width="12.140625" style="0" hidden="1" customWidth="1"/>
    <col min="5" max="5" width="31.421875" style="0" customWidth="1"/>
  </cols>
  <sheetData>
    <row r="1" spans="1:5" ht="34.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111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936.1</v>
      </c>
    </row>
    <row r="8" spans="1:5" ht="15">
      <c r="A8" s="96" t="s">
        <v>2</v>
      </c>
      <c r="B8" s="96"/>
      <c r="C8" s="8"/>
      <c r="D8" s="8"/>
      <c r="E8" s="9">
        <v>8.29</v>
      </c>
    </row>
    <row r="9" spans="1:5" ht="15">
      <c r="A9" s="97"/>
      <c r="B9" s="97"/>
      <c r="C9" s="8"/>
      <c r="D9" s="8"/>
      <c r="E9" s="14">
        <f>E7*E8</f>
        <v>7760.268999999999</v>
      </c>
    </row>
    <row r="10" spans="1:5" ht="62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1.1583136</v>
      </c>
      <c r="D11" s="8">
        <v>936.1</v>
      </c>
      <c r="E11" s="52">
        <f>C11*D11</f>
        <v>1084.29736096</v>
      </c>
    </row>
    <row r="12" spans="1:5" ht="15">
      <c r="A12" s="2"/>
      <c r="B12" s="2" t="s">
        <v>4</v>
      </c>
      <c r="C12" s="49"/>
      <c r="D12" s="8">
        <f>E7</f>
        <v>936.1</v>
      </c>
      <c r="E12" s="13">
        <f aca="true" t="shared" si="0" ref="E12:E59">C12*D12</f>
        <v>0</v>
      </c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936.1</v>
      </c>
      <c r="E13" s="13">
        <f t="shared" si="0"/>
        <v>680.35748</v>
      </c>
    </row>
    <row r="14" spans="1:5" ht="15">
      <c r="A14" s="2"/>
      <c r="B14" s="2" t="s">
        <v>5</v>
      </c>
      <c r="C14" s="6">
        <v>0.7268</v>
      </c>
      <c r="D14" s="8">
        <f>E7</f>
        <v>936.1</v>
      </c>
      <c r="E14" s="13">
        <f t="shared" si="0"/>
        <v>680.35748</v>
      </c>
    </row>
    <row r="15" spans="1:5" ht="15">
      <c r="A15" s="2"/>
      <c r="B15" s="2" t="s">
        <v>6</v>
      </c>
      <c r="C15" s="6"/>
      <c r="D15" s="8">
        <f>E7</f>
        <v>936.1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0.14681360000000002</v>
      </c>
      <c r="D16" s="8">
        <f>E7</f>
        <v>936.1</v>
      </c>
      <c r="E16" s="13">
        <f t="shared" si="0"/>
        <v>137.43221096000002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936.1</v>
      </c>
      <c r="E17" s="13">
        <f t="shared" si="0"/>
        <v>11.60764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936.1</v>
      </c>
      <c r="E18" s="13">
        <f t="shared" si="0"/>
        <v>90.70809</v>
      </c>
    </row>
    <row r="19" spans="1:5" ht="15">
      <c r="A19" s="2">
        <v>1.5</v>
      </c>
      <c r="B19" s="39" t="s">
        <v>9</v>
      </c>
      <c r="C19" s="34"/>
      <c r="D19" s="8">
        <f>E7</f>
        <v>936.1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936.1</v>
      </c>
      <c r="E20" s="13">
        <f t="shared" si="0"/>
        <v>70.2075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936.1</v>
      </c>
      <c r="E21" s="13">
        <f t="shared" si="0"/>
        <v>93.98444</v>
      </c>
    </row>
    <row r="22" spans="1:5" ht="15">
      <c r="A22" s="2">
        <v>1.8</v>
      </c>
      <c r="B22" s="39" t="s">
        <v>46</v>
      </c>
      <c r="C22" s="34"/>
      <c r="D22" s="8">
        <f>E7</f>
        <v>936.1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1.8738</v>
      </c>
      <c r="D23" s="8">
        <f>E7</f>
        <v>936.1</v>
      </c>
      <c r="E23" s="52">
        <f t="shared" si="0"/>
        <v>1754.0641799999999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936.1</v>
      </c>
      <c r="E24" s="13">
        <f t="shared" si="0"/>
        <v>562.5961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936.1</v>
      </c>
      <c r="E25" s="13">
        <f t="shared" si="0"/>
        <v>202.29120999999998</v>
      </c>
    </row>
    <row r="26" spans="1:5" ht="15">
      <c r="A26" s="39">
        <v>2.3</v>
      </c>
      <c r="B26" s="45" t="s">
        <v>15</v>
      </c>
      <c r="C26" s="34">
        <v>0.6313</v>
      </c>
      <c r="D26" s="8">
        <f>E7</f>
        <v>936.1</v>
      </c>
      <c r="E26" s="13">
        <f t="shared" si="0"/>
        <v>590.95993</v>
      </c>
    </row>
    <row r="27" spans="1:5" ht="23.25">
      <c r="A27" s="39">
        <v>2.4</v>
      </c>
      <c r="B27" s="45" t="s">
        <v>47</v>
      </c>
      <c r="C27" s="34">
        <v>0.047</v>
      </c>
      <c r="D27" s="8">
        <f>E7</f>
        <v>936.1</v>
      </c>
      <c r="E27" s="13">
        <f t="shared" si="0"/>
        <v>43.996700000000004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936.1</v>
      </c>
      <c r="E28" s="13">
        <f t="shared" si="0"/>
        <v>218.29852</v>
      </c>
    </row>
    <row r="29" spans="1:5" ht="15">
      <c r="A29" s="39">
        <v>2.6</v>
      </c>
      <c r="B29" s="39" t="s">
        <v>48</v>
      </c>
      <c r="C29" s="34"/>
      <c r="D29" s="8">
        <f>E7</f>
        <v>936.1</v>
      </c>
      <c r="E29" s="13">
        <f t="shared" si="0"/>
        <v>0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936.1</v>
      </c>
      <c r="E30" s="13">
        <f t="shared" si="0"/>
        <v>8.61212</v>
      </c>
    </row>
    <row r="31" spans="1:5" ht="15">
      <c r="A31" s="39">
        <v>2.8</v>
      </c>
      <c r="B31" s="39" t="s">
        <v>49</v>
      </c>
      <c r="C31" s="34">
        <v>0.0059</v>
      </c>
      <c r="D31" s="8">
        <f>D30</f>
        <v>936.1</v>
      </c>
      <c r="E31" s="13">
        <f t="shared" si="0"/>
        <v>5.52299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936.1</v>
      </c>
      <c r="E32" s="13">
        <f t="shared" si="0"/>
        <v>45.30724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936.1</v>
      </c>
      <c r="E33" s="13">
        <f t="shared" si="0"/>
        <v>13.573450000000001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936.1</v>
      </c>
      <c r="E34" s="13">
        <f t="shared" si="0"/>
        <v>24.61943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936.1</v>
      </c>
      <c r="E35" s="13">
        <f t="shared" si="0"/>
        <v>19.6581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936.1</v>
      </c>
      <c r="E36" s="13">
        <f t="shared" si="0"/>
        <v>18.628390000000003</v>
      </c>
    </row>
    <row r="37" spans="1:5" ht="15">
      <c r="A37" s="39">
        <v>2.14</v>
      </c>
      <c r="B37" s="45" t="s">
        <v>46</v>
      </c>
      <c r="C37" s="34"/>
      <c r="D37" s="8">
        <f>D34</f>
        <v>936.1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936.1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f>D38</f>
        <v>936.1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f>D39</f>
        <v>936.1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f>D39</f>
        <v>936.1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936.1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936.1</v>
      </c>
      <c r="E43" s="13">
        <f t="shared" si="0"/>
        <v>0</v>
      </c>
    </row>
    <row r="44" spans="1:5" ht="23.25">
      <c r="A44" s="40">
        <v>4</v>
      </c>
      <c r="B44" s="43" t="s">
        <v>29</v>
      </c>
      <c r="C44" s="33">
        <f>SUM(C45:C52)</f>
        <v>2.4542548</v>
      </c>
      <c r="D44" s="8">
        <f>D41</f>
        <v>936.1</v>
      </c>
      <c r="E44" s="52">
        <f t="shared" si="0"/>
        <v>2297.42791828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936.1</v>
      </c>
      <c r="E45" s="13">
        <f t="shared" si="0"/>
        <v>1579.5751400000001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936.1</v>
      </c>
      <c r="E46" s="13">
        <f t="shared" si="0"/>
        <v>319.07417828</v>
      </c>
    </row>
    <row r="47" spans="1:5" ht="15">
      <c r="A47" s="39">
        <v>4.3</v>
      </c>
      <c r="B47" s="39" t="s">
        <v>30</v>
      </c>
      <c r="C47" s="34">
        <v>0.2078</v>
      </c>
      <c r="D47" s="8">
        <f>D43</f>
        <v>936.1</v>
      </c>
      <c r="E47" s="13">
        <f t="shared" si="0"/>
        <v>194.52158000000003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936.1</v>
      </c>
      <c r="E48" s="13">
        <f t="shared" si="0"/>
        <v>19.84532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936.1</v>
      </c>
      <c r="E49" s="13">
        <f t="shared" si="0"/>
        <v>17.7859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936.1</v>
      </c>
      <c r="E50" s="13">
        <f t="shared" si="0"/>
        <v>3.3699600000000003</v>
      </c>
    </row>
    <row r="51" spans="1:5" ht="15">
      <c r="A51" s="39">
        <v>4.7</v>
      </c>
      <c r="B51" s="39" t="s">
        <v>34</v>
      </c>
      <c r="C51" s="34">
        <v>0.011</v>
      </c>
      <c r="D51" s="8">
        <f>D44</f>
        <v>936.1</v>
      </c>
      <c r="E51" s="13">
        <f t="shared" si="0"/>
        <v>10.2971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936.1</v>
      </c>
      <c r="E52" s="13">
        <f t="shared" si="0"/>
        <v>152.95874</v>
      </c>
    </row>
    <row r="53" spans="1:5" ht="15">
      <c r="A53" s="40">
        <v>5</v>
      </c>
      <c r="B53" s="44" t="s">
        <v>35</v>
      </c>
      <c r="C53" s="33">
        <f>SUM(C54:C58)</f>
        <v>0.7180460000000001</v>
      </c>
      <c r="D53" s="8">
        <f>D43</f>
        <v>936.1</v>
      </c>
      <c r="E53" s="52">
        <f t="shared" si="0"/>
        <v>672.1628606</v>
      </c>
    </row>
    <row r="54" spans="1:5" ht="23.25">
      <c r="A54" s="39">
        <v>5.1</v>
      </c>
      <c r="B54" s="45" t="s">
        <v>53</v>
      </c>
      <c r="C54" s="34">
        <v>0.223</v>
      </c>
      <c r="D54" s="8">
        <f>D43</f>
        <v>936.1</v>
      </c>
      <c r="E54" s="13">
        <f t="shared" si="0"/>
        <v>208.7503</v>
      </c>
    </row>
    <row r="55" spans="1:5" ht="15">
      <c r="A55" s="39">
        <v>5.2</v>
      </c>
      <c r="B55" s="45" t="s">
        <v>125</v>
      </c>
      <c r="C55" s="34">
        <f>C54*0.202</f>
        <v>0.045046</v>
      </c>
      <c r="D55" s="8">
        <f>D43</f>
        <v>936.1</v>
      </c>
      <c r="E55" s="13">
        <f t="shared" si="0"/>
        <v>42.1675606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936.1</v>
      </c>
      <c r="E56" s="13">
        <f t="shared" si="0"/>
        <v>168.498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936.1</v>
      </c>
      <c r="E57" s="13">
        <f t="shared" si="0"/>
        <v>244.3221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936.1</v>
      </c>
      <c r="E58" s="13">
        <f t="shared" si="0"/>
        <v>8.4249</v>
      </c>
    </row>
    <row r="59" spans="1:5" ht="15">
      <c r="A59" s="40">
        <v>6</v>
      </c>
      <c r="B59" s="43" t="s">
        <v>54</v>
      </c>
      <c r="C59" s="33">
        <v>2.0766</v>
      </c>
      <c r="D59" s="8">
        <f>D48</f>
        <v>936.1</v>
      </c>
      <c r="E59" s="52">
        <f t="shared" si="0"/>
        <v>1943.90526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936.1</v>
      </c>
      <c r="E60" s="52">
        <f aca="true" t="shared" si="1" ref="E60:E65">C60*D60</f>
        <v>8.4249</v>
      </c>
    </row>
    <row r="61" spans="1:5" ht="15">
      <c r="A61" s="40">
        <v>8</v>
      </c>
      <c r="B61" s="44" t="s">
        <v>39</v>
      </c>
      <c r="C61" s="37">
        <f>C60+C59+C53+C44+C38+C23+C11</f>
        <v>8.2900144</v>
      </c>
      <c r="D61" s="8">
        <f>D52</f>
        <v>936.1</v>
      </c>
      <c r="E61" s="52">
        <f t="shared" si="1"/>
        <v>7760.282479840001</v>
      </c>
    </row>
    <row r="62" spans="1:5" ht="15">
      <c r="A62" s="47">
        <v>9</v>
      </c>
      <c r="B62" s="39" t="s">
        <v>40</v>
      </c>
      <c r="C62" s="34"/>
      <c r="D62" s="8">
        <f>D52</f>
        <v>936.1</v>
      </c>
      <c r="E62" s="13">
        <f t="shared" si="1"/>
        <v>0</v>
      </c>
    </row>
    <row r="63" spans="1:5" ht="15">
      <c r="A63" s="47">
        <v>10</v>
      </c>
      <c r="B63" s="39" t="s">
        <v>55</v>
      </c>
      <c r="C63" s="34">
        <f>C62*15%</f>
        <v>0</v>
      </c>
      <c r="D63" s="8">
        <f>D53</f>
        <v>936.1</v>
      </c>
      <c r="E63" s="13">
        <f t="shared" si="1"/>
        <v>0</v>
      </c>
    </row>
    <row r="64" spans="1:5" ht="15">
      <c r="A64" s="40">
        <v>11</v>
      </c>
      <c r="B64" s="40" t="s">
        <v>41</v>
      </c>
      <c r="C64" s="33">
        <f>C61+C62+C63</f>
        <v>8.2900144</v>
      </c>
      <c r="D64" s="8">
        <f>D54</f>
        <v>936.1</v>
      </c>
      <c r="E64" s="52">
        <f t="shared" si="1"/>
        <v>7760.282479840001</v>
      </c>
    </row>
    <row r="65" spans="1:5" ht="15">
      <c r="A65" s="39"/>
      <c r="B65" s="45" t="s">
        <v>56</v>
      </c>
      <c r="C65" s="38">
        <v>8.29</v>
      </c>
      <c r="D65" s="8">
        <f>D55</f>
        <v>936.1</v>
      </c>
      <c r="E65" s="13">
        <f t="shared" si="1"/>
        <v>7760.268999999999</v>
      </c>
    </row>
    <row r="66" spans="1:5" ht="15" hidden="1">
      <c r="A66" s="103" t="s">
        <v>96</v>
      </c>
      <c r="B66" s="103"/>
      <c r="C66" s="103"/>
      <c r="D66" s="103"/>
      <c r="E66" s="103"/>
    </row>
    <row r="69" spans="1:5" ht="38.2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111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936.1</v>
      </c>
    </row>
    <row r="76" spans="1:5" ht="15">
      <c r="A76" s="96" t="s">
        <v>2</v>
      </c>
      <c r="B76" s="96"/>
      <c r="C76" s="8"/>
      <c r="D76" s="8"/>
      <c r="E76" s="9">
        <v>9.27</v>
      </c>
    </row>
    <row r="77" spans="1:5" ht="15">
      <c r="A77" s="97"/>
      <c r="B77" s="97"/>
      <c r="C77" s="8"/>
      <c r="D77" s="8"/>
      <c r="E77" s="14">
        <f>E75*E76</f>
        <v>8677.646999999999</v>
      </c>
    </row>
    <row r="78" spans="1:5" ht="4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2.1634834</v>
      </c>
      <c r="D79" s="8">
        <v>936.1</v>
      </c>
      <c r="E79" s="90">
        <f>C79*D79</f>
        <v>2025.23681074</v>
      </c>
    </row>
    <row r="80" spans="1:5" ht="15">
      <c r="A80" s="60"/>
      <c r="B80" s="61" t="s">
        <v>4</v>
      </c>
      <c r="C80" s="62"/>
      <c r="D80" s="8">
        <f>E75</f>
        <v>936.1</v>
      </c>
      <c r="E80" s="91"/>
    </row>
    <row r="81" spans="1:5" ht="15">
      <c r="A81" s="3">
        <v>1.1</v>
      </c>
      <c r="B81" s="4" t="s">
        <v>45</v>
      </c>
      <c r="C81" s="5">
        <f>C82+C83</f>
        <v>1.6217</v>
      </c>
      <c r="D81" s="8">
        <f>E75</f>
        <v>936.1</v>
      </c>
      <c r="E81" s="91">
        <f aca="true" t="shared" si="2" ref="E81:E121">C81*D81</f>
        <v>1518.07337</v>
      </c>
    </row>
    <row r="82" spans="1:5" ht="15">
      <c r="A82" s="2"/>
      <c r="B82" s="4" t="s">
        <v>5</v>
      </c>
      <c r="C82" s="6">
        <v>1.6217</v>
      </c>
      <c r="D82" s="8">
        <f>E75</f>
        <v>936.1</v>
      </c>
      <c r="E82" s="91">
        <f t="shared" si="2"/>
        <v>1518.07337</v>
      </c>
    </row>
    <row r="83" spans="1:5" ht="15">
      <c r="A83" s="2"/>
      <c r="B83" s="4" t="s">
        <v>6</v>
      </c>
      <c r="C83" s="6"/>
      <c r="D83" s="8">
        <f>E75</f>
        <v>936.1</v>
      </c>
      <c r="E83" s="91"/>
    </row>
    <row r="84" spans="1:5" ht="15">
      <c r="A84" s="2">
        <v>1.2</v>
      </c>
      <c r="B84" s="4" t="s">
        <v>125</v>
      </c>
      <c r="C84" s="6">
        <f>(C82+C83)*0.202</f>
        <v>0.3275834</v>
      </c>
      <c r="D84" s="8">
        <f>E75</f>
        <v>936.1</v>
      </c>
      <c r="E84" s="91">
        <f t="shared" si="2"/>
        <v>306.65082074000003</v>
      </c>
    </row>
    <row r="85" spans="1:5" ht="23.25">
      <c r="A85" s="2">
        <v>1.3</v>
      </c>
      <c r="B85" s="4" t="s">
        <v>147</v>
      </c>
      <c r="C85" s="6">
        <v>0.0162</v>
      </c>
      <c r="D85" s="8">
        <f>E75</f>
        <v>936.1</v>
      </c>
      <c r="E85" s="91">
        <f t="shared" si="2"/>
        <v>15.164819999999999</v>
      </c>
    </row>
    <row r="86" spans="1:5" ht="15">
      <c r="A86" s="2">
        <v>1.4</v>
      </c>
      <c r="B86" s="45" t="s">
        <v>9</v>
      </c>
      <c r="C86" s="34"/>
      <c r="D86" s="8">
        <f>E75</f>
        <v>936.1</v>
      </c>
      <c r="E86" s="91"/>
    </row>
    <row r="87" spans="1:5" ht="15">
      <c r="A87" s="2">
        <v>1.5</v>
      </c>
      <c r="B87" s="45" t="s">
        <v>10</v>
      </c>
      <c r="C87" s="34">
        <v>0.0816</v>
      </c>
      <c r="D87" s="8">
        <f>E75</f>
        <v>936.1</v>
      </c>
      <c r="E87" s="91">
        <f t="shared" si="2"/>
        <v>76.38576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936.1</v>
      </c>
      <c r="E88" s="91">
        <f t="shared" si="2"/>
        <v>108.96204</v>
      </c>
    </row>
    <row r="89" spans="1:5" ht="15">
      <c r="A89" s="2">
        <v>1.7</v>
      </c>
      <c r="B89" s="45" t="s">
        <v>149</v>
      </c>
      <c r="D89" s="8">
        <f>E75</f>
        <v>936.1</v>
      </c>
      <c r="E89" s="91"/>
    </row>
    <row r="90" spans="1:5" ht="15">
      <c r="A90" s="40">
        <v>2</v>
      </c>
      <c r="B90" s="43" t="s">
        <v>12</v>
      </c>
      <c r="C90" s="33">
        <f>SUM(C91:C103)</f>
        <v>2.7914</v>
      </c>
      <c r="D90" s="8">
        <f>E75</f>
        <v>936.1</v>
      </c>
      <c r="E90" s="90">
        <f t="shared" si="2"/>
        <v>2613.02954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936.1</v>
      </c>
      <c r="E91" s="91">
        <f t="shared" si="2"/>
        <v>579.53951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936.1</v>
      </c>
      <c r="E92" s="91">
        <f t="shared" si="2"/>
        <v>218.39213</v>
      </c>
    </row>
    <row r="93" spans="1:5" ht="15">
      <c r="A93" s="39">
        <v>2.3</v>
      </c>
      <c r="B93" s="45" t="s">
        <v>15</v>
      </c>
      <c r="C93" s="34">
        <v>1.373</v>
      </c>
      <c r="D93" s="8">
        <f>E75</f>
        <v>936.1</v>
      </c>
      <c r="E93" s="91">
        <f t="shared" si="2"/>
        <v>1285.2653</v>
      </c>
    </row>
    <row r="94" spans="1:5" ht="23.25">
      <c r="A94" s="39">
        <v>2.4</v>
      </c>
      <c r="B94" s="45" t="s">
        <v>47</v>
      </c>
      <c r="C94" s="34">
        <v>0.03</v>
      </c>
      <c r="D94" s="8">
        <f>E75</f>
        <v>936.1</v>
      </c>
      <c r="E94" s="91">
        <f t="shared" si="2"/>
        <v>28.083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936.1</v>
      </c>
      <c r="E95" s="91">
        <f t="shared" si="2"/>
        <v>244.04127</v>
      </c>
    </row>
    <row r="96" spans="1:5" ht="15">
      <c r="A96" s="39">
        <v>2.6</v>
      </c>
      <c r="B96" s="45" t="s">
        <v>48</v>
      </c>
      <c r="C96" s="34">
        <v>0.1465</v>
      </c>
      <c r="D96" s="12">
        <f>E75</f>
        <v>936.1</v>
      </c>
      <c r="E96" s="91">
        <f t="shared" si="2"/>
        <v>137.13864999999998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936.1</v>
      </c>
      <c r="E97" s="91">
        <f t="shared" si="2"/>
        <v>8.61212</v>
      </c>
    </row>
    <row r="98" spans="1:5" ht="15">
      <c r="A98" s="39">
        <v>2.8</v>
      </c>
      <c r="B98" s="45" t="s">
        <v>150</v>
      </c>
      <c r="C98" s="34"/>
      <c r="D98" s="8">
        <f>D97</f>
        <v>936.1</v>
      </c>
      <c r="E98" s="91"/>
    </row>
    <row r="99" spans="1:5" ht="15">
      <c r="A99" s="39">
        <v>2.9</v>
      </c>
      <c r="B99" s="45" t="s">
        <v>18</v>
      </c>
      <c r="C99" s="34">
        <v>0.0483</v>
      </c>
      <c r="D99" s="8">
        <f>D98</f>
        <v>936.1</v>
      </c>
      <c r="E99" s="91">
        <f t="shared" si="2"/>
        <v>45.21363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936.1</v>
      </c>
      <c r="E100" s="91">
        <f t="shared" si="2"/>
        <v>13.47984</v>
      </c>
    </row>
    <row r="101" spans="1:5" ht="15">
      <c r="A101" s="39">
        <v>2.11</v>
      </c>
      <c r="B101" s="45" t="s">
        <v>20</v>
      </c>
      <c r="C101" s="34">
        <v>0.0262</v>
      </c>
      <c r="D101" s="8">
        <f>D98</f>
        <v>936.1</v>
      </c>
      <c r="E101" s="91">
        <f t="shared" si="2"/>
        <v>24.525820000000003</v>
      </c>
    </row>
    <row r="102" spans="1:5" ht="15">
      <c r="A102" s="39">
        <v>2.12</v>
      </c>
      <c r="B102" s="45" t="s">
        <v>21</v>
      </c>
      <c r="C102" s="34">
        <v>0.0109</v>
      </c>
      <c r="D102" s="8">
        <f>D99</f>
        <v>936.1</v>
      </c>
      <c r="E102" s="91">
        <f t="shared" si="2"/>
        <v>10.20349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936.1</v>
      </c>
      <c r="E103" s="91">
        <f t="shared" si="2"/>
        <v>18.53478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936.1</v>
      </c>
      <c r="E104" s="90">
        <f t="shared" si="2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936.1</v>
      </c>
      <c r="E105" s="91"/>
    </row>
    <row r="106" spans="1:5" ht="15">
      <c r="A106" s="39">
        <v>3.2</v>
      </c>
      <c r="B106" s="45" t="s">
        <v>25</v>
      </c>
      <c r="C106" s="34"/>
      <c r="D106" s="8">
        <f>D103</f>
        <v>936.1</v>
      </c>
      <c r="E106" s="91"/>
    </row>
    <row r="107" spans="1:5" ht="15">
      <c r="A107" s="39">
        <v>3.3</v>
      </c>
      <c r="B107" s="45" t="s">
        <v>28</v>
      </c>
      <c r="C107" s="34"/>
      <c r="D107" s="8">
        <f>D106</f>
        <v>936.1</v>
      </c>
      <c r="E107" s="91"/>
    </row>
    <row r="108" spans="1:5" ht="23.25">
      <c r="A108" s="40">
        <v>4</v>
      </c>
      <c r="B108" s="43" t="s">
        <v>29</v>
      </c>
      <c r="C108" s="33">
        <f>SUM(C109:C115)</f>
        <v>2.1536859519999996</v>
      </c>
      <c r="D108" s="8">
        <f>D107</f>
        <v>936.1</v>
      </c>
      <c r="E108" s="90">
        <f t="shared" si="2"/>
        <v>2016.0654196671996</v>
      </c>
    </row>
    <row r="109" spans="1:5" ht="23.25">
      <c r="A109" s="39">
        <v>4.1</v>
      </c>
      <c r="B109" s="45" t="s">
        <v>51</v>
      </c>
      <c r="C109" s="34">
        <v>1.6994</v>
      </c>
      <c r="D109" s="8">
        <f>D107</f>
        <v>936.1</v>
      </c>
      <c r="E109" s="91">
        <f t="shared" si="2"/>
        <v>1590.80834</v>
      </c>
    </row>
    <row r="110" spans="1:5" ht="15">
      <c r="A110" s="39">
        <v>4.2</v>
      </c>
      <c r="B110" s="45" t="s">
        <v>125</v>
      </c>
      <c r="C110" s="34">
        <f>C109*0.202</f>
        <v>0.34327880000000005</v>
      </c>
      <c r="D110" s="8">
        <f>D107</f>
        <v>936.1</v>
      </c>
      <c r="E110" s="91">
        <f t="shared" si="2"/>
        <v>321.34328468000007</v>
      </c>
    </row>
    <row r="111" spans="1:5" ht="15">
      <c r="A111" s="39">
        <v>4.3</v>
      </c>
      <c r="B111" s="45" t="s">
        <v>30</v>
      </c>
      <c r="C111" s="34">
        <f>(C109+C110)*0.04</f>
        <v>0.081707152</v>
      </c>
      <c r="D111" s="8">
        <f>D107</f>
        <v>936.1</v>
      </c>
      <c r="E111" s="91">
        <f t="shared" si="2"/>
        <v>76.48606498720001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936.1</v>
      </c>
      <c r="E112" s="91">
        <f t="shared" si="2"/>
        <v>14.696769999999999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936.1</v>
      </c>
      <c r="E113" s="91">
        <f t="shared" si="2"/>
        <v>3.3699600000000003</v>
      </c>
    </row>
    <row r="114" spans="1:5" ht="15">
      <c r="A114" s="39">
        <v>4.6</v>
      </c>
      <c r="B114" s="45" t="s">
        <v>34</v>
      </c>
      <c r="C114" s="34">
        <v>0.01</v>
      </c>
      <c r="D114" s="8">
        <f>D111</f>
        <v>936.1</v>
      </c>
      <c r="E114" s="91">
        <f t="shared" si="2"/>
        <v>9.361</v>
      </c>
    </row>
    <row r="115" spans="1:5" ht="15">
      <c r="A115" s="39">
        <v>4.7</v>
      </c>
      <c r="B115" s="45" t="s">
        <v>52</v>
      </c>
      <c r="C115" s="34"/>
      <c r="D115" s="8">
        <f>D111</f>
        <v>936.1</v>
      </c>
      <c r="E115" s="91"/>
    </row>
    <row r="116" spans="1:5" ht="15">
      <c r="A116" s="40">
        <v>5</v>
      </c>
      <c r="B116" s="43" t="s">
        <v>35</v>
      </c>
      <c r="C116" s="33">
        <f>SUM(C117:C120)</f>
        <v>0.9473406</v>
      </c>
      <c r="D116" s="8">
        <f>D111</f>
        <v>936.1</v>
      </c>
      <c r="E116" s="90">
        <f t="shared" si="2"/>
        <v>886.80553566</v>
      </c>
    </row>
    <row r="117" spans="1:5" ht="23.25">
      <c r="A117" s="39">
        <v>5.1</v>
      </c>
      <c r="B117" s="45" t="s">
        <v>53</v>
      </c>
      <c r="C117" s="34">
        <v>0.4403</v>
      </c>
      <c r="D117" s="8">
        <f>D112</f>
        <v>936.1</v>
      </c>
      <c r="E117" s="91">
        <f t="shared" si="2"/>
        <v>412.16483000000005</v>
      </c>
    </row>
    <row r="118" spans="1:5" ht="15">
      <c r="A118" s="39">
        <v>5.2</v>
      </c>
      <c r="B118" s="45" t="s">
        <v>125</v>
      </c>
      <c r="C118" s="34">
        <f>C117*0.202</f>
        <v>0.08894060000000001</v>
      </c>
      <c r="D118" s="8">
        <f>D112</f>
        <v>936.1</v>
      </c>
      <c r="E118" s="91">
        <f t="shared" si="2"/>
        <v>83.25729566000001</v>
      </c>
    </row>
    <row r="119" spans="1:5" ht="15">
      <c r="A119" s="39">
        <v>5.3</v>
      </c>
      <c r="B119" s="45" t="s">
        <v>36</v>
      </c>
      <c r="C119" s="34">
        <v>0.1437</v>
      </c>
      <c r="D119" s="8">
        <f>D112</f>
        <v>936.1</v>
      </c>
      <c r="E119" s="91">
        <f t="shared" si="2"/>
        <v>134.51757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936.1</v>
      </c>
      <c r="E120" s="91">
        <f t="shared" si="2"/>
        <v>256.86584</v>
      </c>
    </row>
    <row r="121" spans="1:5" ht="15">
      <c r="A121" s="40">
        <v>6</v>
      </c>
      <c r="B121" s="43" t="s">
        <v>54</v>
      </c>
      <c r="C121" s="33">
        <f>C129*13%</f>
        <v>1.2051</v>
      </c>
      <c r="D121" s="8">
        <f>D111</f>
        <v>936.1</v>
      </c>
      <c r="E121" s="90">
        <f t="shared" si="2"/>
        <v>1128.09411</v>
      </c>
    </row>
    <row r="122" spans="1:5" ht="15">
      <c r="A122" s="44">
        <v>6.1</v>
      </c>
      <c r="B122" s="43" t="s">
        <v>128</v>
      </c>
      <c r="C122" s="33"/>
      <c r="D122" s="8">
        <f>D111</f>
        <v>936.1</v>
      </c>
      <c r="E122" s="90"/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936.1</v>
      </c>
      <c r="E123" s="90">
        <v>8.42</v>
      </c>
    </row>
    <row r="124" spans="1:5" ht="15">
      <c r="A124" s="40">
        <v>8</v>
      </c>
      <c r="B124" s="43" t="s">
        <v>39</v>
      </c>
      <c r="C124" s="37">
        <f>C123+C121+C116+C108+C104+C90+C79</f>
        <v>9.270009951999999</v>
      </c>
      <c r="D124" s="8">
        <f>D112</f>
        <v>936.1</v>
      </c>
      <c r="E124" s="90">
        <f>E79+E90+E104+E108+E116+E121+E123</f>
        <v>8677.6514160672</v>
      </c>
    </row>
    <row r="125" spans="1:5" ht="15">
      <c r="A125" s="47">
        <v>9</v>
      </c>
      <c r="B125" s="45" t="s">
        <v>40</v>
      </c>
      <c r="C125" s="34"/>
      <c r="D125" s="8">
        <f>D113</f>
        <v>936.1</v>
      </c>
      <c r="E125" s="91"/>
    </row>
    <row r="126" spans="1:5" ht="15">
      <c r="A126" s="47">
        <v>10</v>
      </c>
      <c r="B126" s="45" t="s">
        <v>55</v>
      </c>
      <c r="C126" s="34">
        <f>C125*15%</f>
        <v>0</v>
      </c>
      <c r="D126" s="8">
        <f>D116</f>
        <v>936.1</v>
      </c>
      <c r="E126" s="91"/>
    </row>
    <row r="127" spans="1:5" ht="15">
      <c r="A127" s="40">
        <v>11</v>
      </c>
      <c r="B127" s="69" t="s">
        <v>41</v>
      </c>
      <c r="C127" s="33">
        <f>C124+C125+C126</f>
        <v>9.270009951999999</v>
      </c>
      <c r="D127" s="8">
        <f>D116</f>
        <v>936.1</v>
      </c>
      <c r="E127" s="90">
        <f>E124+E125+E126</f>
        <v>8677.6514160672</v>
      </c>
    </row>
    <row r="128" ht="15">
      <c r="C128" s="73"/>
    </row>
    <row r="129" ht="15">
      <c r="C129" s="74">
        <v>9.27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00390625" style="0" customWidth="1"/>
    <col min="3" max="3" width="23.421875" style="0" hidden="1" customWidth="1"/>
    <col min="4" max="4" width="24.8515625" style="0" hidden="1" customWidth="1"/>
    <col min="5" max="5" width="34.140625" style="0" customWidth="1"/>
  </cols>
  <sheetData>
    <row r="1" spans="1:5" ht="4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112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5902.8</v>
      </c>
    </row>
    <row r="8" spans="1:5" ht="15">
      <c r="A8" s="96" t="s">
        <v>2</v>
      </c>
      <c r="B8" s="96"/>
      <c r="C8" s="8"/>
      <c r="D8" s="8"/>
      <c r="E8" s="9">
        <v>10.47</v>
      </c>
    </row>
    <row r="9" spans="1:5" ht="15">
      <c r="A9" s="97"/>
      <c r="B9" s="97"/>
      <c r="C9" s="8"/>
      <c r="D9" s="8"/>
      <c r="E9" s="14">
        <f>E7*E8</f>
        <v>61802.316000000006</v>
      </c>
    </row>
    <row r="10" spans="1:5" ht="46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2.5324596000000006</v>
      </c>
      <c r="D11" s="8">
        <v>5902.8</v>
      </c>
      <c r="E11" s="52">
        <f>C11*D11</f>
        <v>14948.602526880004</v>
      </c>
    </row>
    <row r="12" spans="1:5" ht="15">
      <c r="A12" s="2"/>
      <c r="B12" s="2" t="s">
        <v>4</v>
      </c>
      <c r="C12" s="49"/>
      <c r="D12" s="8">
        <f>E7</f>
        <v>5902.8</v>
      </c>
      <c r="E12" s="13"/>
    </row>
    <row r="13" spans="1:5" ht="15">
      <c r="A13" s="3">
        <v>1.1</v>
      </c>
      <c r="B13" s="2" t="s">
        <v>45</v>
      </c>
      <c r="C13" s="5">
        <f>C14+C15</f>
        <v>1.8498</v>
      </c>
      <c r="D13" s="8">
        <f>E7</f>
        <v>5902.8</v>
      </c>
      <c r="E13" s="13">
        <f aca="true" t="shared" si="0" ref="E13:E66">C13*D13</f>
        <v>10918.999440000001</v>
      </c>
    </row>
    <row r="14" spans="1:5" ht="15">
      <c r="A14" s="2"/>
      <c r="B14" s="2" t="s">
        <v>5</v>
      </c>
      <c r="C14" s="6">
        <v>1.5437</v>
      </c>
      <c r="D14" s="8">
        <f>E7</f>
        <v>5902.8</v>
      </c>
      <c r="E14" s="13">
        <f t="shared" si="0"/>
        <v>9112.15236</v>
      </c>
    </row>
    <row r="15" spans="1:5" ht="15">
      <c r="A15" s="2"/>
      <c r="B15" s="2" t="s">
        <v>6</v>
      </c>
      <c r="C15" s="6">
        <v>0.3061</v>
      </c>
      <c r="D15" s="8">
        <f>E7</f>
        <v>5902.8</v>
      </c>
      <c r="E15" s="13">
        <f t="shared" si="0"/>
        <v>1806.84708</v>
      </c>
    </row>
    <row r="16" spans="1:5" ht="15">
      <c r="A16" s="2">
        <v>1.2</v>
      </c>
      <c r="B16" s="4" t="s">
        <v>125</v>
      </c>
      <c r="C16" s="6">
        <f>(C14+C15)*0.202</f>
        <v>0.37365960000000004</v>
      </c>
      <c r="D16" s="8">
        <f>E7</f>
        <v>5902.8</v>
      </c>
      <c r="E16" s="13">
        <f t="shared" si="0"/>
        <v>2205.63788688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5902.8</v>
      </c>
      <c r="E17" s="13">
        <f t="shared" si="0"/>
        <v>85.00032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5902.8</v>
      </c>
      <c r="E18" s="13">
        <f t="shared" si="0"/>
        <v>662.29416</v>
      </c>
    </row>
    <row r="19" spans="1:5" ht="15">
      <c r="A19" s="2">
        <v>1.5</v>
      </c>
      <c r="B19" s="39" t="s">
        <v>9</v>
      </c>
      <c r="C19" s="34">
        <v>0.007</v>
      </c>
      <c r="D19" s="8">
        <f>E7</f>
        <v>5902.8</v>
      </c>
      <c r="E19" s="13">
        <f t="shared" si="0"/>
        <v>41.3196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5902.8</v>
      </c>
      <c r="E20" s="13">
        <f t="shared" si="0"/>
        <v>442.71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5902.8</v>
      </c>
      <c r="E21" s="13">
        <f t="shared" si="0"/>
        <v>592.64112</v>
      </c>
    </row>
    <row r="22" spans="1:5" ht="15">
      <c r="A22" s="2">
        <v>1.8</v>
      </c>
      <c r="B22" s="39" t="s">
        <v>46</v>
      </c>
      <c r="C22" s="34"/>
      <c r="D22" s="8">
        <f>E7</f>
        <v>5902.8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5902.8</v>
      </c>
      <c r="E23" s="52">
        <f t="shared" si="0"/>
        <v>10899.520199999999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5902.8</v>
      </c>
      <c r="E24" s="13">
        <f t="shared" si="0"/>
        <v>3547.5828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5902.8</v>
      </c>
      <c r="E25" s="13">
        <f t="shared" si="0"/>
        <v>1275.59508</v>
      </c>
    </row>
    <row r="26" spans="1:5" ht="23.25">
      <c r="A26" s="39">
        <v>2.3</v>
      </c>
      <c r="B26" s="45" t="s">
        <v>15</v>
      </c>
      <c r="C26" s="34">
        <v>0.553</v>
      </c>
      <c r="D26" s="8">
        <f>E7</f>
        <v>5902.8</v>
      </c>
      <c r="E26" s="13">
        <f t="shared" si="0"/>
        <v>3264.2484000000004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5902.8</v>
      </c>
      <c r="E27" s="13">
        <f t="shared" si="0"/>
        <v>170.00064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5902.8</v>
      </c>
      <c r="E28" s="13">
        <f t="shared" si="0"/>
        <v>1376.53296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5902.8</v>
      </c>
      <c r="E29" s="13">
        <f t="shared" si="0"/>
        <v>276.84132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5902.8</v>
      </c>
      <c r="E30" s="13">
        <f t="shared" si="0"/>
        <v>54.30576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5902.8</v>
      </c>
      <c r="E31" s="13">
        <f t="shared" si="0"/>
        <v>166.45896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5902.8</v>
      </c>
      <c r="E32" s="13">
        <f t="shared" si="0"/>
        <v>285.69552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5902.8</v>
      </c>
      <c r="E33" s="13">
        <f t="shared" si="0"/>
        <v>85.59060000000001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5902.8</v>
      </c>
      <c r="E34" s="13">
        <f t="shared" si="0"/>
        <v>155.24364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5902.8</v>
      </c>
      <c r="E35" s="13">
        <f t="shared" si="0"/>
        <v>123.95880000000001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5902.8</v>
      </c>
      <c r="E36" s="13">
        <f t="shared" si="0"/>
        <v>117.46572</v>
      </c>
    </row>
    <row r="37" spans="1:5" ht="15">
      <c r="A37" s="39">
        <v>2.14</v>
      </c>
      <c r="B37" s="45" t="s">
        <v>46</v>
      </c>
      <c r="C37" s="34"/>
      <c r="D37" s="8">
        <f>D34</f>
        <v>5902.8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5902.8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5902.8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5902.8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5902.8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5902.8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5902.8</v>
      </c>
      <c r="E43" s="13"/>
    </row>
    <row r="44" spans="1:5" ht="23.25">
      <c r="A44" s="40">
        <v>4</v>
      </c>
      <c r="B44" s="43" t="s">
        <v>29</v>
      </c>
      <c r="C44" s="33">
        <f>SUM(C45:C52)</f>
        <v>2.6076548000000006</v>
      </c>
      <c r="D44" s="8">
        <f>D41</f>
        <v>5902.8</v>
      </c>
      <c r="E44" s="52">
        <f t="shared" si="0"/>
        <v>15392.464753440005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5902.8</v>
      </c>
      <c r="E45" s="13">
        <f t="shared" si="0"/>
        <v>9960.38472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5902.8</v>
      </c>
      <c r="E46" s="13">
        <f t="shared" si="0"/>
        <v>2011.99771344</v>
      </c>
    </row>
    <row r="47" spans="1:5" ht="15">
      <c r="A47" s="39">
        <v>4.3</v>
      </c>
      <c r="B47" s="39" t="s">
        <v>30</v>
      </c>
      <c r="C47" s="34">
        <v>0.2892</v>
      </c>
      <c r="D47" s="8">
        <f>D43</f>
        <v>5902.8</v>
      </c>
      <c r="E47" s="13">
        <f t="shared" si="0"/>
        <v>1707.08976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5902.8</v>
      </c>
      <c r="E48" s="13">
        <f t="shared" si="0"/>
        <v>125.13936000000001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5902.8</v>
      </c>
      <c r="E49" s="13">
        <f t="shared" si="0"/>
        <v>112.1532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5902.8</v>
      </c>
      <c r="E50" s="13">
        <f t="shared" si="0"/>
        <v>21.250080000000004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5902.8</v>
      </c>
      <c r="E51" s="13">
        <f t="shared" si="0"/>
        <v>489.93240000000003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5902.8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5902.8</v>
      </c>
      <c r="E53" s="52">
        <f t="shared" si="0"/>
        <v>5900.16971232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5902.8</v>
      </c>
      <c r="E54" s="13">
        <f t="shared" si="0"/>
        <v>2698.7601600000003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5902.8</v>
      </c>
      <c r="E55" s="13">
        <f t="shared" si="0"/>
        <v>545.14955232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5902.8</v>
      </c>
      <c r="E56" s="13">
        <f t="shared" si="0"/>
        <v>1062.504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5902.8</v>
      </c>
      <c r="E57" s="13">
        <f t="shared" si="0"/>
        <v>1540.6308000000001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5902.8</v>
      </c>
      <c r="E58" s="13">
        <f t="shared" si="0"/>
        <v>53.1252</v>
      </c>
    </row>
    <row r="59" spans="1:5" ht="15">
      <c r="A59" s="40">
        <v>6</v>
      </c>
      <c r="B59" s="43" t="s">
        <v>54</v>
      </c>
      <c r="C59" s="33">
        <v>2.2401</v>
      </c>
      <c r="D59" s="8">
        <f>D48</f>
        <v>5902.8</v>
      </c>
      <c r="E59" s="52">
        <f t="shared" si="0"/>
        <v>13222.862280000001</v>
      </c>
    </row>
    <row r="60" spans="1:5" ht="15">
      <c r="A60" s="2">
        <v>6.1</v>
      </c>
      <c r="B60" s="4" t="s">
        <v>128</v>
      </c>
      <c r="C60" s="33">
        <f>10.47*9.85%</f>
        <v>1.031295</v>
      </c>
      <c r="D60" s="8">
        <f>D48</f>
        <v>5902.8</v>
      </c>
      <c r="E60" s="13">
        <f t="shared" si="0"/>
        <v>6087.528126000001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5902.8</v>
      </c>
      <c r="E61" s="52">
        <f t="shared" si="0"/>
        <v>53.1252</v>
      </c>
    </row>
    <row r="62" spans="1:5" ht="15">
      <c r="A62" s="40">
        <v>8</v>
      </c>
      <c r="B62" s="44" t="s">
        <v>39</v>
      </c>
      <c r="C62" s="37">
        <f>C61+C59+C53+C44+C38+C23+C11</f>
        <v>10.2352688</v>
      </c>
      <c r="D62" s="8">
        <f>D52</f>
        <v>5902.8</v>
      </c>
      <c r="E62" s="52">
        <f t="shared" si="0"/>
        <v>60416.74467264</v>
      </c>
    </row>
    <row r="63" spans="1:5" ht="15">
      <c r="A63" s="47">
        <v>9</v>
      </c>
      <c r="B63" s="39" t="s">
        <v>40</v>
      </c>
      <c r="C63" s="34">
        <v>0.2041</v>
      </c>
      <c r="D63" s="8">
        <f>D52</f>
        <v>5902.8</v>
      </c>
      <c r="E63" s="13">
        <f t="shared" si="0"/>
        <v>1204.7614800000001</v>
      </c>
    </row>
    <row r="64" spans="1:5" ht="15">
      <c r="A64" s="47">
        <v>10</v>
      </c>
      <c r="B64" s="39" t="s">
        <v>55</v>
      </c>
      <c r="C64" s="34">
        <f>C63*15%</f>
        <v>0.030615</v>
      </c>
      <c r="D64" s="8">
        <f>D53</f>
        <v>5902.8</v>
      </c>
      <c r="E64" s="13">
        <f t="shared" si="0"/>
        <v>180.714222</v>
      </c>
    </row>
    <row r="65" spans="1:5" ht="15">
      <c r="A65" s="40">
        <v>11</v>
      </c>
      <c r="B65" s="40" t="s">
        <v>41</v>
      </c>
      <c r="C65" s="33">
        <f>C62+C63+C64</f>
        <v>10.4699838</v>
      </c>
      <c r="D65" s="8">
        <f>D54</f>
        <v>5902.8</v>
      </c>
      <c r="E65" s="52">
        <f t="shared" si="0"/>
        <v>61802.22037464</v>
      </c>
    </row>
    <row r="66" spans="1:5" ht="15">
      <c r="A66" s="39"/>
      <c r="B66" s="45" t="s">
        <v>56</v>
      </c>
      <c r="C66" s="38">
        <v>10.47</v>
      </c>
      <c r="D66" s="8">
        <f>D55</f>
        <v>5902.8</v>
      </c>
      <c r="E66" s="13">
        <f t="shared" si="0"/>
        <v>61802.316000000006</v>
      </c>
    </row>
    <row r="67" spans="1:5" ht="15" hidden="1">
      <c r="A67" s="103" t="s">
        <v>96</v>
      </c>
      <c r="B67" s="103"/>
      <c r="C67" s="103"/>
      <c r="D67" s="103"/>
      <c r="E67" s="103"/>
    </row>
    <row r="69" spans="1:5" ht="39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112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5902.8</v>
      </c>
    </row>
    <row r="76" spans="1:5" ht="15">
      <c r="A76" s="96" t="s">
        <v>2</v>
      </c>
      <c r="B76" s="96"/>
      <c r="C76" s="8"/>
      <c r="D76" s="8"/>
      <c r="E76" s="9">
        <v>11.71</v>
      </c>
    </row>
    <row r="77" spans="1:5" ht="15">
      <c r="A77" s="97"/>
      <c r="B77" s="97"/>
      <c r="C77" s="8"/>
      <c r="D77" s="8"/>
      <c r="E77" s="14">
        <f>E75*E76</f>
        <v>69121.788</v>
      </c>
    </row>
    <row r="78" spans="1:5" ht="44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3.0339928</v>
      </c>
      <c r="D79" s="8">
        <v>5902.8</v>
      </c>
      <c r="E79" s="52">
        <f>C79*D79</f>
        <v>17909.052699840002</v>
      </c>
    </row>
    <row r="80" spans="1:5" ht="15">
      <c r="A80" s="60"/>
      <c r="B80" s="61" t="s">
        <v>4</v>
      </c>
      <c r="C80" s="62"/>
      <c r="D80" s="8">
        <f>E75</f>
        <v>5902.8</v>
      </c>
      <c r="E80" s="13"/>
    </row>
    <row r="81" spans="1:5" ht="15">
      <c r="A81" s="3">
        <v>1.1</v>
      </c>
      <c r="B81" s="4" t="s">
        <v>45</v>
      </c>
      <c r="C81" s="5">
        <f>C82+C83</f>
        <v>2.2564</v>
      </c>
      <c r="D81" s="8">
        <f>E75</f>
        <v>5902.8</v>
      </c>
      <c r="E81" s="13">
        <f aca="true" t="shared" si="1" ref="E81:E125">C81*D81</f>
        <v>13319.077920000002</v>
      </c>
    </row>
    <row r="82" spans="1:5" ht="15">
      <c r="A82" s="2"/>
      <c r="B82" s="4" t="s">
        <v>5</v>
      </c>
      <c r="C82" s="6">
        <v>1.6217</v>
      </c>
      <c r="D82" s="8">
        <f>E75</f>
        <v>5902.8</v>
      </c>
      <c r="E82" s="13">
        <f t="shared" si="1"/>
        <v>9572.57076</v>
      </c>
    </row>
    <row r="83" spans="1:5" ht="15">
      <c r="A83" s="2"/>
      <c r="B83" s="4" t="s">
        <v>6</v>
      </c>
      <c r="C83" s="6">
        <v>0.6347</v>
      </c>
      <c r="D83" s="8">
        <f>E75</f>
        <v>5902.8</v>
      </c>
      <c r="E83" s="13">
        <f t="shared" si="1"/>
        <v>3746.5071600000006</v>
      </c>
    </row>
    <row r="84" spans="1:5" ht="15">
      <c r="A84" s="2">
        <v>1.2</v>
      </c>
      <c r="B84" s="4" t="s">
        <v>125</v>
      </c>
      <c r="C84" s="6">
        <f>(C82+C83)*0.202</f>
        <v>0.45579280000000005</v>
      </c>
      <c r="D84" s="8">
        <f>E75</f>
        <v>5902.8</v>
      </c>
      <c r="E84" s="13">
        <f t="shared" si="1"/>
        <v>2690.4537398400003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5902.8</v>
      </c>
      <c r="E85" s="13">
        <f t="shared" si="1"/>
        <v>84.41004000000001</v>
      </c>
    </row>
    <row r="86" spans="1:5" ht="15">
      <c r="A86" s="2">
        <v>1.4</v>
      </c>
      <c r="B86" s="45" t="s">
        <v>9</v>
      </c>
      <c r="C86" s="34">
        <v>0.0012</v>
      </c>
      <c r="D86" s="8">
        <f>E75</f>
        <v>5902.8</v>
      </c>
      <c r="E86" s="13">
        <f t="shared" si="1"/>
        <v>7.08336</v>
      </c>
    </row>
    <row r="87" spans="1:5" ht="15">
      <c r="A87" s="2">
        <v>1.5</v>
      </c>
      <c r="B87" s="45" t="s">
        <v>10</v>
      </c>
      <c r="C87" s="34">
        <v>0.0816</v>
      </c>
      <c r="D87" s="8">
        <f>E75</f>
        <v>5902.8</v>
      </c>
      <c r="E87" s="13">
        <f t="shared" si="1"/>
        <v>481.66848000000005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5902.8</v>
      </c>
      <c r="E88" s="13">
        <f t="shared" si="1"/>
        <v>687.08592</v>
      </c>
    </row>
    <row r="89" spans="1:5" ht="15">
      <c r="A89" s="2">
        <v>1.7</v>
      </c>
      <c r="B89" s="45" t="s">
        <v>149</v>
      </c>
      <c r="C89" s="63">
        <v>0.1083</v>
      </c>
      <c r="D89" s="8">
        <f>E75</f>
        <v>5902.8</v>
      </c>
      <c r="E89" s="13">
        <f t="shared" si="1"/>
        <v>639.27324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5902.8</v>
      </c>
      <c r="E90" s="52">
        <f t="shared" si="1"/>
        <v>12845.67336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5902.8</v>
      </c>
      <c r="E91" s="13">
        <f t="shared" si="1"/>
        <v>3654.42348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5902.8</v>
      </c>
      <c r="E92" s="13">
        <f t="shared" si="1"/>
        <v>1377.1232400000001</v>
      </c>
    </row>
    <row r="93" spans="1:5" ht="23.25">
      <c r="A93" s="39">
        <v>2.3</v>
      </c>
      <c r="B93" s="45" t="s">
        <v>15</v>
      </c>
      <c r="C93" s="34">
        <v>0.6167</v>
      </c>
      <c r="D93" s="8">
        <f>E75</f>
        <v>5902.8</v>
      </c>
      <c r="E93" s="13">
        <f t="shared" si="1"/>
        <v>3640.25676</v>
      </c>
    </row>
    <row r="94" spans="1:5" ht="23.25">
      <c r="A94" s="39">
        <v>2.4</v>
      </c>
      <c r="B94" s="45" t="s">
        <v>47</v>
      </c>
      <c r="C94" s="34">
        <v>0.0334</v>
      </c>
      <c r="D94" s="8">
        <f>E75</f>
        <v>5902.8</v>
      </c>
      <c r="E94" s="13">
        <f t="shared" si="1"/>
        <v>197.15352000000001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5902.8</v>
      </c>
      <c r="E95" s="13">
        <f t="shared" si="1"/>
        <v>1538.85996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5902.8</v>
      </c>
      <c r="E96" s="13">
        <f t="shared" si="1"/>
        <v>492.29352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5902.8</v>
      </c>
      <c r="E97" s="13">
        <f t="shared" si="1"/>
        <v>54.30576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5902.8</v>
      </c>
      <c r="E98" s="13">
        <f t="shared" si="1"/>
        <v>795.1071599999999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5902.8</v>
      </c>
      <c r="E99" s="13">
        <f t="shared" si="1"/>
        <v>285.10524000000004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5902.8</v>
      </c>
      <c r="E100" s="13">
        <f t="shared" si="1"/>
        <v>85.00032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5902.8</v>
      </c>
      <c r="E101" s="13">
        <f t="shared" si="1"/>
        <v>319.93176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5902.8</v>
      </c>
      <c r="E102" s="13">
        <f t="shared" si="1"/>
        <v>289.23720000000003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5902.8</v>
      </c>
      <c r="E103" s="13">
        <f t="shared" si="1"/>
        <v>116.87544000000001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5902.8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5902.8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5902.8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5902.8</v>
      </c>
      <c r="E107" s="13"/>
    </row>
    <row r="108" spans="1:5" ht="23.25">
      <c r="A108" s="40">
        <v>4</v>
      </c>
      <c r="B108" s="43" t="s">
        <v>29</v>
      </c>
      <c r="C108" s="33">
        <f>SUM(C109:C115)</f>
        <v>2.68503268</v>
      </c>
      <c r="D108" s="8">
        <f>D107</f>
        <v>5902.8</v>
      </c>
      <c r="E108" s="52">
        <f t="shared" si="1"/>
        <v>15849.210903504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5902.8</v>
      </c>
      <c r="E109" s="13">
        <f t="shared" si="1"/>
        <v>10798.58232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5902.8</v>
      </c>
      <c r="E110" s="13">
        <f t="shared" si="1"/>
        <v>2181.31362864</v>
      </c>
    </row>
    <row r="111" spans="1:5" ht="15">
      <c r="A111" s="39">
        <v>4.3</v>
      </c>
      <c r="B111" s="45" t="s">
        <v>30</v>
      </c>
      <c r="C111" s="34">
        <f>(C109+C110)*0.1</f>
        <v>0.21989388</v>
      </c>
      <c r="D111" s="8">
        <f>D107</f>
        <v>5902.8</v>
      </c>
      <c r="E111" s="13">
        <f t="shared" si="1"/>
        <v>1297.989594864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5902.8</v>
      </c>
      <c r="E112" s="13">
        <f t="shared" si="1"/>
        <v>92.67396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5902.8</v>
      </c>
      <c r="E113" s="13">
        <f t="shared" si="1"/>
        <v>21.250080000000004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5902.8</v>
      </c>
      <c r="E114" s="13">
        <f t="shared" si="1"/>
        <v>489.93240000000003</v>
      </c>
    </row>
    <row r="115" spans="1:5" ht="15">
      <c r="A115" s="39">
        <v>4.7</v>
      </c>
      <c r="B115" s="45" t="s">
        <v>52</v>
      </c>
      <c r="C115" s="34">
        <v>0.1639</v>
      </c>
      <c r="D115" s="8">
        <f>D111</f>
        <v>5902.8</v>
      </c>
      <c r="E115" s="13">
        <f t="shared" si="1"/>
        <v>967.46892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5902.8</v>
      </c>
      <c r="E116" s="52">
        <f t="shared" si="1"/>
        <v>6637.41762672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5902.8</v>
      </c>
      <c r="E117" s="13">
        <f t="shared" si="1"/>
        <v>3283.13736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5902.8</v>
      </c>
      <c r="E118" s="13">
        <f t="shared" si="1"/>
        <v>663.1937467200001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5902.8</v>
      </c>
      <c r="E119" s="13">
        <f t="shared" si="1"/>
        <v>1071.3582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5902.8</v>
      </c>
      <c r="E120" s="13">
        <f t="shared" si="1"/>
        <v>1619.72832</v>
      </c>
    </row>
    <row r="121" spans="1:5" ht="15">
      <c r="A121" s="40">
        <v>6</v>
      </c>
      <c r="B121" s="43" t="s">
        <v>54</v>
      </c>
      <c r="C121" s="33">
        <f>C129*18.5%</f>
        <v>2.16635</v>
      </c>
      <c r="D121" s="8">
        <f>D111</f>
        <v>5902.8</v>
      </c>
      <c r="E121" s="52">
        <f t="shared" si="1"/>
        <v>12787.530780000001</v>
      </c>
    </row>
    <row r="122" spans="1:5" ht="15">
      <c r="A122" s="44">
        <v>6.1</v>
      </c>
      <c r="B122" s="43" t="s">
        <v>128</v>
      </c>
      <c r="C122" s="33">
        <f>C129*9.85%</f>
        <v>1.153435</v>
      </c>
      <c r="D122" s="8">
        <f>D111</f>
        <v>5902.8</v>
      </c>
      <c r="E122" s="52">
        <f t="shared" si="1"/>
        <v>6808.496118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5902.8</v>
      </c>
      <c r="E123" s="52">
        <v>53.14</v>
      </c>
    </row>
    <row r="124" spans="1:5" ht="15">
      <c r="A124" s="40">
        <v>8</v>
      </c>
      <c r="B124" s="43" t="s">
        <v>39</v>
      </c>
      <c r="C124" s="37">
        <f>C123+C121+C116+C108+C104+C90+C79</f>
        <v>11.19502788</v>
      </c>
      <c r="D124" s="8">
        <f>D112</f>
        <v>5902.8</v>
      </c>
      <c r="E124" s="52">
        <f>E79+E90+E104+E108+E116+E121+E123</f>
        <v>66082.025370064</v>
      </c>
    </row>
    <row r="125" spans="1:5" ht="15">
      <c r="A125" s="47">
        <v>9</v>
      </c>
      <c r="B125" s="45" t="s">
        <v>40</v>
      </c>
      <c r="C125" s="34">
        <v>0.4478</v>
      </c>
      <c r="D125" s="8">
        <f>D113</f>
        <v>5902.8</v>
      </c>
      <c r="E125" s="13">
        <f t="shared" si="1"/>
        <v>2643.27384</v>
      </c>
    </row>
    <row r="126" spans="1:5" ht="15">
      <c r="A126" s="47">
        <v>10</v>
      </c>
      <c r="B126" s="45" t="s">
        <v>55</v>
      </c>
      <c r="C126" s="34">
        <v>0.0672</v>
      </c>
      <c r="D126" s="8">
        <f>D116</f>
        <v>5902.8</v>
      </c>
      <c r="E126" s="13">
        <v>396.49</v>
      </c>
    </row>
    <row r="127" spans="1:5" ht="15">
      <c r="A127" s="40">
        <v>11</v>
      </c>
      <c r="B127" s="69" t="s">
        <v>41</v>
      </c>
      <c r="C127" s="33">
        <f>C124+C125+C126</f>
        <v>11.710027879999998</v>
      </c>
      <c r="D127" s="8">
        <f>D116</f>
        <v>5902.8</v>
      </c>
      <c r="E127" s="52">
        <f>E124+E125+E126</f>
        <v>69121.789210064</v>
      </c>
    </row>
    <row r="128" ht="15">
      <c r="C128" s="73">
        <v>10.47</v>
      </c>
    </row>
    <row r="129" ht="15">
      <c r="C129" s="74">
        <v>11.71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50.7109375" style="0" customWidth="1"/>
    <col min="3" max="3" width="13.28125" style="0" hidden="1" customWidth="1"/>
    <col min="4" max="4" width="20.00390625" style="0" hidden="1" customWidth="1"/>
    <col min="5" max="5" width="24.710937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113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598.5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6032.88</v>
      </c>
    </row>
    <row r="10" spans="1:5" ht="44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2.1655808000000003</v>
      </c>
      <c r="D11" s="8">
        <v>598.5</v>
      </c>
      <c r="E11" s="52">
        <f>C11*D11</f>
        <v>1296.1001088000003</v>
      </c>
    </row>
    <row r="12" spans="1:5" ht="15">
      <c r="A12" s="2"/>
      <c r="B12" s="2" t="s">
        <v>4</v>
      </c>
      <c r="C12" s="49"/>
      <c r="D12" s="8">
        <f>E7</f>
        <v>598.5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598.5</v>
      </c>
      <c r="E13" s="13">
        <f aca="true" t="shared" si="0" ref="E13:E65">C13*D13</f>
        <v>927.9144</v>
      </c>
    </row>
    <row r="14" spans="1:5" ht="15">
      <c r="A14" s="2"/>
      <c r="B14" s="2" t="s">
        <v>5</v>
      </c>
      <c r="C14" s="6">
        <v>1.5504</v>
      </c>
      <c r="D14" s="8">
        <f>E7</f>
        <v>598.5</v>
      </c>
      <c r="E14" s="13">
        <f t="shared" si="0"/>
        <v>927.9144</v>
      </c>
    </row>
    <row r="15" spans="1:5" ht="15">
      <c r="A15" s="2"/>
      <c r="B15" s="2" t="s">
        <v>6</v>
      </c>
      <c r="C15" s="6"/>
      <c r="D15" s="8">
        <f>E7</f>
        <v>598.5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598.5</v>
      </c>
      <c r="E16" s="13">
        <f t="shared" si="0"/>
        <v>187.43870880000003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598.5</v>
      </c>
      <c r="E17" s="13">
        <f t="shared" si="0"/>
        <v>8.6184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598.5</v>
      </c>
      <c r="E18" s="13">
        <f t="shared" si="0"/>
        <v>67.15169999999999</v>
      </c>
    </row>
    <row r="19" spans="1:5" ht="15">
      <c r="A19" s="2">
        <v>1.5</v>
      </c>
      <c r="B19" s="39" t="s">
        <v>9</v>
      </c>
      <c r="C19" s="34"/>
      <c r="D19" s="8">
        <f>E7</f>
        <v>598.5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598.5</v>
      </c>
      <c r="E20" s="13">
        <f t="shared" si="0"/>
        <v>44.887499999999996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598.5</v>
      </c>
      <c r="E21" s="13">
        <f t="shared" si="0"/>
        <v>60.089400000000005</v>
      </c>
    </row>
    <row r="22" spans="1:5" ht="15">
      <c r="A22" s="2">
        <v>1.8</v>
      </c>
      <c r="B22" s="39" t="s">
        <v>46</v>
      </c>
      <c r="C22" s="34"/>
      <c r="D22" s="8">
        <f>E7</f>
        <v>598.5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598.5</v>
      </c>
      <c r="E23" s="52">
        <f t="shared" si="0"/>
        <v>1105.13025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598.5</v>
      </c>
      <c r="E24" s="13">
        <f t="shared" si="0"/>
        <v>359.69849999999997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598.5</v>
      </c>
      <c r="E25" s="13">
        <f t="shared" si="0"/>
        <v>129.33585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598.5</v>
      </c>
      <c r="E26" s="13">
        <f t="shared" si="0"/>
        <v>330.9705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598.5</v>
      </c>
      <c r="E27" s="13">
        <f t="shared" si="0"/>
        <v>17.2368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598.5</v>
      </c>
      <c r="E28" s="13">
        <f t="shared" si="0"/>
        <v>139.5702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598.5</v>
      </c>
      <c r="E29" s="13">
        <f t="shared" si="0"/>
        <v>28.06965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598.5</v>
      </c>
      <c r="E30" s="13">
        <f t="shared" si="0"/>
        <v>5.5062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598.5</v>
      </c>
      <c r="E31" s="13">
        <f t="shared" si="0"/>
        <v>16.8777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598.5</v>
      </c>
      <c r="E32" s="13">
        <f t="shared" si="0"/>
        <v>28.967399999999998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598.5</v>
      </c>
      <c r="E33" s="13">
        <f t="shared" si="0"/>
        <v>8.67825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598.5</v>
      </c>
      <c r="E34" s="13">
        <f t="shared" si="0"/>
        <v>15.74055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598.5</v>
      </c>
      <c r="E35" s="13">
        <f t="shared" si="0"/>
        <v>12.5685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598.5</v>
      </c>
      <c r="E36" s="13">
        <f t="shared" si="0"/>
        <v>11.91015</v>
      </c>
    </row>
    <row r="37" spans="1:5" ht="15">
      <c r="A37" s="39">
        <v>2.14</v>
      </c>
      <c r="B37" s="45" t="s">
        <v>46</v>
      </c>
      <c r="C37" s="34"/>
      <c r="D37" s="8">
        <f>D34</f>
        <v>598.5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598.5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598.5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598.5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598.5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598.5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598.5</v>
      </c>
      <c r="E43" s="13"/>
    </row>
    <row r="44" spans="1:5" ht="15">
      <c r="A44" s="40">
        <v>4</v>
      </c>
      <c r="B44" s="43" t="s">
        <v>29</v>
      </c>
      <c r="C44" s="33">
        <f>SUM(C45:C52)</f>
        <v>2.5897548000000006</v>
      </c>
      <c r="D44" s="8">
        <f>D41</f>
        <v>598.5</v>
      </c>
      <c r="E44" s="52">
        <f t="shared" si="0"/>
        <v>1549.9682478000004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598.5</v>
      </c>
      <c r="E45" s="13">
        <f t="shared" si="0"/>
        <v>1009.9089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598.5</v>
      </c>
      <c r="E46" s="13">
        <f t="shared" si="0"/>
        <v>204.0015978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598.5</v>
      </c>
      <c r="E47" s="13">
        <f t="shared" si="0"/>
        <v>162.37304999999998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598.5</v>
      </c>
      <c r="E48" s="13">
        <f t="shared" si="0"/>
        <v>12.6882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598.5</v>
      </c>
      <c r="E49" s="13">
        <f t="shared" si="0"/>
        <v>11.3715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598.5</v>
      </c>
      <c r="E50" s="13">
        <f t="shared" si="0"/>
        <v>2.1546000000000003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598.5</v>
      </c>
      <c r="E51" s="13">
        <f t="shared" si="0"/>
        <v>49.6755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598.5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598.5</v>
      </c>
      <c r="E53" s="52">
        <f t="shared" si="0"/>
        <v>598.2333084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598.5</v>
      </c>
      <c r="E54" s="13">
        <f t="shared" si="0"/>
        <v>273.6342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598.5</v>
      </c>
      <c r="E55" s="13">
        <f t="shared" si="0"/>
        <v>55.2741084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598.5</v>
      </c>
      <c r="E56" s="13">
        <f t="shared" si="0"/>
        <v>107.72999999999999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598.5</v>
      </c>
      <c r="E57" s="13">
        <f t="shared" si="0"/>
        <v>156.20850000000002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598.5</v>
      </c>
      <c r="E58" s="13">
        <f t="shared" si="0"/>
        <v>5.3865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598.5</v>
      </c>
      <c r="E59" s="52">
        <f t="shared" si="0"/>
        <v>1340.64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598.5</v>
      </c>
      <c r="E60" s="52">
        <f t="shared" si="0"/>
        <v>5.3865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598.5</v>
      </c>
      <c r="E61" s="52">
        <f t="shared" si="0"/>
        <v>5895.458415000001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598.5</v>
      </c>
      <c r="E62" s="13">
        <f t="shared" si="0"/>
        <v>119.52045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598.5</v>
      </c>
      <c r="E63" s="13">
        <f t="shared" si="0"/>
        <v>17.928067499999997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598.5</v>
      </c>
      <c r="E64" s="52">
        <f t="shared" si="0"/>
        <v>6032.9069325</v>
      </c>
    </row>
    <row r="65" spans="1:5" ht="15">
      <c r="A65" s="39"/>
      <c r="B65" s="45" t="s">
        <v>56</v>
      </c>
      <c r="C65" s="38">
        <v>10.08</v>
      </c>
      <c r="D65">
        <v>598.5</v>
      </c>
      <c r="E65" s="13">
        <f t="shared" si="0"/>
        <v>6032.88</v>
      </c>
    </row>
    <row r="66" spans="1:5" ht="15" hidden="1">
      <c r="A66" s="103" t="s">
        <v>96</v>
      </c>
      <c r="B66" s="103"/>
      <c r="C66" s="103"/>
      <c r="D66" s="103"/>
      <c r="E66" s="103"/>
    </row>
    <row r="68" spans="1:5" ht="42.7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113</v>
      </c>
      <c r="B72" s="101"/>
      <c r="C72" s="101"/>
      <c r="D72" s="101"/>
      <c r="E72" s="101"/>
    </row>
    <row r="74" spans="1:5" ht="15">
      <c r="A74" s="96" t="s">
        <v>1</v>
      </c>
      <c r="B74" s="96"/>
      <c r="C74" s="8"/>
      <c r="D74" s="8"/>
      <c r="E74" s="9">
        <v>598.5</v>
      </c>
    </row>
    <row r="75" spans="1:5" ht="15">
      <c r="A75" s="96" t="s">
        <v>2</v>
      </c>
      <c r="B75" s="96"/>
      <c r="C75" s="8"/>
      <c r="D75" s="8"/>
      <c r="E75" s="9">
        <v>11.27</v>
      </c>
    </row>
    <row r="76" spans="1:5" ht="15">
      <c r="A76" s="97"/>
      <c r="B76" s="97"/>
      <c r="C76" s="8"/>
      <c r="D76" s="8"/>
      <c r="E76" s="14">
        <f>E74*E75</f>
        <v>6745.094999999999</v>
      </c>
    </row>
    <row r="77" spans="1:5" ht="48.75" customHeight="1">
      <c r="A77" s="10" t="s">
        <v>43</v>
      </c>
      <c r="B77" s="11" t="s">
        <v>3</v>
      </c>
      <c r="C77" s="98" t="s">
        <v>42</v>
      </c>
      <c r="D77" s="98"/>
      <c r="E77" s="98"/>
    </row>
    <row r="78" spans="1:5" ht="15">
      <c r="A78" s="42">
        <v>1</v>
      </c>
      <c r="B78" s="43" t="s">
        <v>44</v>
      </c>
      <c r="C78" s="33">
        <f>SUM(C81:C88)</f>
        <v>2.3216834</v>
      </c>
      <c r="D78" s="8">
        <v>598.5</v>
      </c>
      <c r="E78" s="52">
        <f>C78*D78</f>
        <v>1389.5275149</v>
      </c>
    </row>
    <row r="79" spans="1:5" ht="15">
      <c r="A79" s="60"/>
      <c r="B79" s="61" t="s">
        <v>4</v>
      </c>
      <c r="C79" s="62"/>
      <c r="D79" s="8">
        <f>E74</f>
        <v>598.5</v>
      </c>
      <c r="E79" s="13"/>
    </row>
    <row r="80" spans="1:5" ht="15">
      <c r="A80" s="3">
        <v>1.1</v>
      </c>
      <c r="B80" s="4" t="s">
        <v>45</v>
      </c>
      <c r="C80" s="5">
        <f>C81+C82</f>
        <v>1.6717</v>
      </c>
      <c r="D80" s="8">
        <f>E74</f>
        <v>598.5</v>
      </c>
      <c r="E80" s="13">
        <f aca="true" t="shared" si="1" ref="E80:E124">C80*D80</f>
        <v>1000.51245</v>
      </c>
    </row>
    <row r="81" spans="1:5" ht="15">
      <c r="A81" s="2"/>
      <c r="B81" s="4" t="s">
        <v>5</v>
      </c>
      <c r="C81" s="6">
        <v>1.6717</v>
      </c>
      <c r="D81" s="8">
        <f>E74</f>
        <v>598.5</v>
      </c>
      <c r="E81" s="13">
        <f t="shared" si="1"/>
        <v>1000.51245</v>
      </c>
    </row>
    <row r="82" spans="1:5" ht="15">
      <c r="A82" s="2"/>
      <c r="B82" s="4" t="s">
        <v>6</v>
      </c>
      <c r="C82" s="6"/>
      <c r="D82" s="8">
        <f>E74</f>
        <v>598.5</v>
      </c>
      <c r="E82" s="13"/>
    </row>
    <row r="83" spans="1:5" ht="15">
      <c r="A83" s="2">
        <v>1.2</v>
      </c>
      <c r="B83" s="4" t="s">
        <v>125</v>
      </c>
      <c r="C83" s="6">
        <f>(C81+C82)*0.202</f>
        <v>0.3376834</v>
      </c>
      <c r="D83" s="8">
        <f>E74</f>
        <v>598.5</v>
      </c>
      <c r="E83" s="13">
        <f t="shared" si="1"/>
        <v>202.10351490000002</v>
      </c>
    </row>
    <row r="84" spans="1:5" ht="15">
      <c r="A84" s="2">
        <v>1.3</v>
      </c>
      <c r="B84" s="4" t="s">
        <v>147</v>
      </c>
      <c r="C84" s="6">
        <v>0.0143</v>
      </c>
      <c r="D84" s="8">
        <f>E74</f>
        <v>598.5</v>
      </c>
      <c r="E84" s="13">
        <f t="shared" si="1"/>
        <v>8.55855</v>
      </c>
    </row>
    <row r="85" spans="1:5" ht="15">
      <c r="A85" s="2">
        <v>1.4</v>
      </c>
      <c r="B85" s="45" t="s">
        <v>9</v>
      </c>
      <c r="C85" s="34"/>
      <c r="D85" s="8">
        <f>E74</f>
        <v>598.5</v>
      </c>
      <c r="E85" s="13"/>
    </row>
    <row r="86" spans="1:5" ht="15">
      <c r="A86" s="2">
        <v>1.5</v>
      </c>
      <c r="B86" s="45" t="s">
        <v>10</v>
      </c>
      <c r="C86" s="34">
        <v>0.0816</v>
      </c>
      <c r="D86" s="8">
        <f>E74</f>
        <v>598.5</v>
      </c>
      <c r="E86" s="13">
        <f t="shared" si="1"/>
        <v>48.8376</v>
      </c>
    </row>
    <row r="87" spans="1:5" ht="15">
      <c r="A87" s="2">
        <v>1.6</v>
      </c>
      <c r="B87" s="45" t="s">
        <v>148</v>
      </c>
      <c r="C87" s="34">
        <v>0.1164</v>
      </c>
      <c r="D87" s="8">
        <f>E74</f>
        <v>598.5</v>
      </c>
      <c r="E87" s="13">
        <f t="shared" si="1"/>
        <v>69.6654</v>
      </c>
    </row>
    <row r="88" spans="1:5" ht="15">
      <c r="A88" s="2">
        <v>1.7</v>
      </c>
      <c r="B88" s="45" t="s">
        <v>149</v>
      </c>
      <c r="C88" s="63">
        <v>0.1</v>
      </c>
      <c r="D88" s="8">
        <f>E74</f>
        <v>598.5</v>
      </c>
      <c r="E88" s="13">
        <f t="shared" si="1"/>
        <v>59.85</v>
      </c>
    </row>
    <row r="89" spans="1:5" ht="15">
      <c r="A89" s="40">
        <v>2</v>
      </c>
      <c r="B89" s="43" t="s">
        <v>12</v>
      </c>
      <c r="C89" s="33">
        <f>SUM(C90:C102)</f>
        <v>2.1762</v>
      </c>
      <c r="D89" s="8">
        <f>E74</f>
        <v>598.5</v>
      </c>
      <c r="E89" s="52">
        <f t="shared" si="1"/>
        <v>1302.4557</v>
      </c>
    </row>
    <row r="90" spans="1:5" ht="15">
      <c r="A90" s="39">
        <v>2.1</v>
      </c>
      <c r="B90" s="45" t="s">
        <v>13</v>
      </c>
      <c r="C90" s="34">
        <v>0.6191</v>
      </c>
      <c r="D90" s="8">
        <f>E74</f>
        <v>598.5</v>
      </c>
      <c r="E90" s="13">
        <f t="shared" si="1"/>
        <v>370.53135</v>
      </c>
    </row>
    <row r="91" spans="1:5" ht="15">
      <c r="A91" s="39">
        <v>2.2</v>
      </c>
      <c r="B91" s="45" t="s">
        <v>14</v>
      </c>
      <c r="C91" s="34">
        <v>0.2333</v>
      </c>
      <c r="D91" s="8">
        <f>E74</f>
        <v>598.5</v>
      </c>
      <c r="E91" s="13">
        <f t="shared" si="1"/>
        <v>139.63005</v>
      </c>
    </row>
    <row r="92" spans="1:5" ht="15">
      <c r="A92" s="39">
        <v>2.3</v>
      </c>
      <c r="B92" s="45" t="s">
        <v>15</v>
      </c>
      <c r="C92" s="34">
        <v>0.6167</v>
      </c>
      <c r="D92" s="8">
        <f>E74</f>
        <v>598.5</v>
      </c>
      <c r="E92" s="13">
        <f t="shared" si="1"/>
        <v>369.09495000000004</v>
      </c>
    </row>
    <row r="93" spans="1:5" ht="15">
      <c r="A93" s="39">
        <v>2.4</v>
      </c>
      <c r="B93" s="45" t="s">
        <v>47</v>
      </c>
      <c r="C93" s="34">
        <v>0.0334</v>
      </c>
      <c r="D93" s="8">
        <f>E74</f>
        <v>598.5</v>
      </c>
      <c r="E93" s="13">
        <f t="shared" si="1"/>
        <v>19.9899</v>
      </c>
    </row>
    <row r="94" spans="1:5" ht="15">
      <c r="A94" s="39">
        <v>2.5</v>
      </c>
      <c r="B94" s="45" t="s">
        <v>16</v>
      </c>
      <c r="C94" s="34">
        <v>0.2607</v>
      </c>
      <c r="D94" s="8">
        <f>E74</f>
        <v>598.5</v>
      </c>
      <c r="E94" s="13">
        <f t="shared" si="1"/>
        <v>156.02894999999998</v>
      </c>
    </row>
    <row r="95" spans="1:5" ht="15">
      <c r="A95" s="39">
        <v>2.6</v>
      </c>
      <c r="B95" s="45" t="s">
        <v>48</v>
      </c>
      <c r="C95" s="34">
        <v>0.0834</v>
      </c>
      <c r="D95" s="12">
        <f>E74</f>
        <v>598.5</v>
      </c>
      <c r="E95" s="13">
        <f t="shared" si="1"/>
        <v>49.9149</v>
      </c>
    </row>
    <row r="96" spans="1:5" ht="23.25">
      <c r="A96" s="39">
        <v>2.7</v>
      </c>
      <c r="B96" s="45" t="s">
        <v>17</v>
      </c>
      <c r="C96" s="34">
        <v>0.0092</v>
      </c>
      <c r="D96" s="8">
        <f>E74</f>
        <v>598.5</v>
      </c>
      <c r="E96" s="13">
        <f t="shared" si="1"/>
        <v>5.5062</v>
      </c>
    </row>
    <row r="97" spans="1:5" ht="15">
      <c r="A97" s="39">
        <v>2.8</v>
      </c>
      <c r="B97" s="45" t="s">
        <v>150</v>
      </c>
      <c r="C97" s="34">
        <v>0.1347</v>
      </c>
      <c r="D97" s="8">
        <f>D96</f>
        <v>598.5</v>
      </c>
      <c r="E97" s="13">
        <f t="shared" si="1"/>
        <v>80.61795</v>
      </c>
    </row>
    <row r="98" spans="1:5" ht="15">
      <c r="A98" s="39">
        <v>2.9</v>
      </c>
      <c r="B98" s="45" t="s">
        <v>18</v>
      </c>
      <c r="C98" s="34">
        <v>0.0483</v>
      </c>
      <c r="D98" s="8">
        <f>D97</f>
        <v>598.5</v>
      </c>
      <c r="E98" s="13">
        <f t="shared" si="1"/>
        <v>28.90755</v>
      </c>
    </row>
    <row r="99" spans="1:5" ht="15">
      <c r="A99" s="46" t="s">
        <v>50</v>
      </c>
      <c r="B99" s="45" t="s">
        <v>19</v>
      </c>
      <c r="C99" s="34">
        <v>0.0144</v>
      </c>
      <c r="D99" s="8">
        <f>D97</f>
        <v>598.5</v>
      </c>
      <c r="E99" s="13">
        <f t="shared" si="1"/>
        <v>8.6184</v>
      </c>
    </row>
    <row r="100" spans="1:5" ht="15">
      <c r="A100" s="39">
        <v>2.11</v>
      </c>
      <c r="B100" s="45" t="s">
        <v>20</v>
      </c>
      <c r="C100" s="34">
        <v>0.0542</v>
      </c>
      <c r="D100" s="8">
        <f>D97</f>
        <v>598.5</v>
      </c>
      <c r="E100" s="13">
        <f t="shared" si="1"/>
        <v>32.4387</v>
      </c>
    </row>
    <row r="101" spans="1:5" ht="15">
      <c r="A101" s="39">
        <v>2.12</v>
      </c>
      <c r="B101" s="45" t="s">
        <v>21</v>
      </c>
      <c r="C101" s="34">
        <v>0.049</v>
      </c>
      <c r="D101" s="8">
        <f>D98</f>
        <v>598.5</v>
      </c>
      <c r="E101" s="13">
        <f t="shared" si="1"/>
        <v>29.326500000000003</v>
      </c>
    </row>
    <row r="102" spans="1:5" ht="23.25">
      <c r="A102" s="39">
        <v>2.13</v>
      </c>
      <c r="B102" s="45" t="s">
        <v>151</v>
      </c>
      <c r="C102" s="34">
        <v>0.0198</v>
      </c>
      <c r="D102" s="8">
        <f>D101</f>
        <v>598.5</v>
      </c>
      <c r="E102" s="13">
        <f t="shared" si="1"/>
        <v>11.8503</v>
      </c>
    </row>
    <row r="103" spans="1:5" ht="23.25">
      <c r="A103" s="40">
        <v>3</v>
      </c>
      <c r="B103" s="43" t="s">
        <v>23</v>
      </c>
      <c r="C103" s="33">
        <f>SUM(C104:C106)</f>
        <v>0</v>
      </c>
      <c r="D103" s="8">
        <f>D101</f>
        <v>598.5</v>
      </c>
      <c r="E103" s="52">
        <f t="shared" si="1"/>
        <v>0</v>
      </c>
    </row>
    <row r="104" spans="1:5" ht="15">
      <c r="A104" s="39">
        <v>3.1</v>
      </c>
      <c r="B104" s="45" t="s">
        <v>24</v>
      </c>
      <c r="C104" s="34"/>
      <c r="D104" s="8">
        <f>D101</f>
        <v>598.5</v>
      </c>
      <c r="E104" s="13"/>
    </row>
    <row r="105" spans="1:5" ht="15">
      <c r="A105" s="39">
        <v>3.2</v>
      </c>
      <c r="B105" s="45" t="s">
        <v>25</v>
      </c>
      <c r="C105" s="34"/>
      <c r="D105" s="8">
        <f>D102</f>
        <v>598.5</v>
      </c>
      <c r="E105" s="13"/>
    </row>
    <row r="106" spans="1:5" ht="15">
      <c r="A106" s="39">
        <v>3.3</v>
      </c>
      <c r="B106" s="45" t="s">
        <v>28</v>
      </c>
      <c r="C106" s="34"/>
      <c r="D106" s="8">
        <f>D105</f>
        <v>598.5</v>
      </c>
      <c r="E106" s="13"/>
    </row>
    <row r="107" spans="1:5" ht="15">
      <c r="A107" s="40">
        <v>4</v>
      </c>
      <c r="B107" s="43" t="s">
        <v>29</v>
      </c>
      <c r="C107" s="33">
        <f>SUM(C108:C114)</f>
        <v>2.8262796199999998</v>
      </c>
      <c r="D107" s="8">
        <f>D106</f>
        <v>598.5</v>
      </c>
      <c r="E107" s="52">
        <f t="shared" si="1"/>
        <v>1691.52835257</v>
      </c>
    </row>
    <row r="108" spans="1:5" ht="23.25">
      <c r="A108" s="39">
        <v>4.1</v>
      </c>
      <c r="B108" s="45" t="s">
        <v>51</v>
      </c>
      <c r="C108" s="34">
        <v>1.8294</v>
      </c>
      <c r="D108" s="8">
        <f>D106</f>
        <v>598.5</v>
      </c>
      <c r="E108" s="13">
        <f t="shared" si="1"/>
        <v>1094.8959</v>
      </c>
    </row>
    <row r="109" spans="1:5" ht="15">
      <c r="A109" s="39">
        <v>4.2</v>
      </c>
      <c r="B109" s="45" t="s">
        <v>125</v>
      </c>
      <c r="C109" s="34">
        <f>C108*0.202</f>
        <v>0.3695388</v>
      </c>
      <c r="D109" s="8">
        <f>D106</f>
        <v>598.5</v>
      </c>
      <c r="E109" s="13">
        <f t="shared" si="1"/>
        <v>221.1689718</v>
      </c>
    </row>
    <row r="110" spans="1:5" ht="15">
      <c r="A110" s="39">
        <v>4.3</v>
      </c>
      <c r="B110" s="45" t="s">
        <v>30</v>
      </c>
      <c r="C110" s="34">
        <f>(C108+C109)*0.15</f>
        <v>0.32984082</v>
      </c>
      <c r="D110" s="8">
        <f>D106</f>
        <v>598.5</v>
      </c>
      <c r="E110" s="13">
        <f t="shared" si="1"/>
        <v>197.40973076999998</v>
      </c>
    </row>
    <row r="111" spans="1:5" ht="15">
      <c r="A111" s="39">
        <v>4.4</v>
      </c>
      <c r="B111" s="45" t="s">
        <v>152</v>
      </c>
      <c r="C111" s="34">
        <v>0.0157</v>
      </c>
      <c r="D111" s="8">
        <f>D108</f>
        <v>598.5</v>
      </c>
      <c r="E111" s="13">
        <f t="shared" si="1"/>
        <v>9.39645</v>
      </c>
    </row>
    <row r="112" spans="1:5" ht="15">
      <c r="A112" s="39">
        <v>4.5</v>
      </c>
      <c r="B112" s="45" t="s">
        <v>33</v>
      </c>
      <c r="C112" s="34">
        <v>0.0036000000000000003</v>
      </c>
      <c r="D112" s="8">
        <f>D110</f>
        <v>598.5</v>
      </c>
      <c r="E112" s="13">
        <f t="shared" si="1"/>
        <v>2.1546000000000003</v>
      </c>
    </row>
    <row r="113" spans="1:5" ht="15">
      <c r="A113" s="39">
        <v>4.6</v>
      </c>
      <c r="B113" s="45" t="s">
        <v>34</v>
      </c>
      <c r="C113" s="34">
        <v>0.083</v>
      </c>
      <c r="D113" s="8">
        <f>D110</f>
        <v>598.5</v>
      </c>
      <c r="E113" s="13">
        <f t="shared" si="1"/>
        <v>49.6755</v>
      </c>
    </row>
    <row r="114" spans="1:5" ht="15">
      <c r="A114" s="39">
        <v>4.7</v>
      </c>
      <c r="B114" s="45" t="s">
        <v>52</v>
      </c>
      <c r="C114" s="34">
        <v>0.1952</v>
      </c>
      <c r="D114" s="8">
        <f>D110</f>
        <v>598.5</v>
      </c>
      <c r="E114" s="13">
        <f t="shared" si="1"/>
        <v>116.8272</v>
      </c>
    </row>
    <row r="115" spans="1:5" ht="15">
      <c r="A115" s="40">
        <v>5</v>
      </c>
      <c r="B115" s="43" t="s">
        <v>35</v>
      </c>
      <c r="C115" s="33">
        <f>SUM(C116:C119)</f>
        <v>1.1244524</v>
      </c>
      <c r="D115" s="8">
        <f>D110</f>
        <v>598.5</v>
      </c>
      <c r="E115" s="52">
        <f t="shared" si="1"/>
        <v>672.9847614</v>
      </c>
    </row>
    <row r="116" spans="1:5" ht="23.25">
      <c r="A116" s="39">
        <v>5.1</v>
      </c>
      <c r="B116" s="45" t="s">
        <v>53</v>
      </c>
      <c r="C116" s="34">
        <v>0.5562</v>
      </c>
      <c r="D116" s="8">
        <f>D111</f>
        <v>598.5</v>
      </c>
      <c r="E116" s="13">
        <f t="shared" si="1"/>
        <v>332.88570000000004</v>
      </c>
    </row>
    <row r="117" spans="1:5" ht="15">
      <c r="A117" s="39">
        <v>5.2</v>
      </c>
      <c r="B117" s="45" t="s">
        <v>125</v>
      </c>
      <c r="C117" s="34">
        <f>C116*0.202</f>
        <v>0.11235240000000002</v>
      </c>
      <c r="D117" s="8">
        <f>D111</f>
        <v>598.5</v>
      </c>
      <c r="E117" s="13">
        <f t="shared" si="1"/>
        <v>67.24291140000001</v>
      </c>
    </row>
    <row r="118" spans="1:5" ht="15">
      <c r="A118" s="39">
        <v>5.3</v>
      </c>
      <c r="B118" s="45" t="s">
        <v>36</v>
      </c>
      <c r="C118" s="34">
        <v>0.1815</v>
      </c>
      <c r="D118" s="8">
        <f>D111</f>
        <v>598.5</v>
      </c>
      <c r="E118" s="13">
        <f t="shared" si="1"/>
        <v>108.62774999999999</v>
      </c>
    </row>
    <row r="119" spans="1:5" ht="15">
      <c r="A119" s="39">
        <v>5.4</v>
      </c>
      <c r="B119" s="45" t="s">
        <v>37</v>
      </c>
      <c r="C119" s="34">
        <v>0.2744</v>
      </c>
      <c r="D119" s="8">
        <f>D112</f>
        <v>598.5</v>
      </c>
      <c r="E119" s="13">
        <f t="shared" si="1"/>
        <v>164.2284</v>
      </c>
    </row>
    <row r="120" spans="1:5" ht="15">
      <c r="A120" s="40">
        <v>6</v>
      </c>
      <c r="B120" s="43" t="s">
        <v>54</v>
      </c>
      <c r="C120" s="33">
        <f>C128*18.5%</f>
        <v>2.08495</v>
      </c>
      <c r="D120" s="8">
        <f>D110</f>
        <v>598.5</v>
      </c>
      <c r="E120" s="52">
        <f t="shared" si="1"/>
        <v>1247.8425750000001</v>
      </c>
    </row>
    <row r="121" spans="1:5" ht="15">
      <c r="A121" s="44">
        <v>6.1</v>
      </c>
      <c r="B121" s="43" t="s">
        <v>128</v>
      </c>
      <c r="C121" s="33">
        <f>C128*9.85%</f>
        <v>1.1100949999999998</v>
      </c>
      <c r="D121" s="8">
        <f>D110</f>
        <v>598.5</v>
      </c>
      <c r="E121" s="52">
        <f t="shared" si="1"/>
        <v>664.3918574999999</v>
      </c>
    </row>
    <row r="122" spans="1:5" ht="15">
      <c r="A122" s="40">
        <v>7</v>
      </c>
      <c r="B122" s="43" t="s">
        <v>38</v>
      </c>
      <c r="C122" s="33">
        <v>0.009</v>
      </c>
      <c r="D122" s="8">
        <f>D110</f>
        <v>598.5</v>
      </c>
      <c r="E122" s="52">
        <f t="shared" si="1"/>
        <v>5.3865</v>
      </c>
    </row>
    <row r="123" spans="1:5" ht="15">
      <c r="A123" s="40">
        <v>8</v>
      </c>
      <c r="B123" s="43" t="s">
        <v>39</v>
      </c>
      <c r="C123" s="37">
        <f>C122+C120+C115+C107+C103+C89+C78</f>
        <v>10.542565419999999</v>
      </c>
      <c r="D123" s="8">
        <f>D111</f>
        <v>598.5</v>
      </c>
      <c r="E123" s="52">
        <f t="shared" si="1"/>
        <v>6309.725403869999</v>
      </c>
    </row>
    <row r="124" spans="1:5" ht="15">
      <c r="A124" s="47">
        <v>9</v>
      </c>
      <c r="B124" s="45" t="s">
        <v>40</v>
      </c>
      <c r="C124" s="34">
        <v>0.6326</v>
      </c>
      <c r="D124" s="8">
        <f>D112</f>
        <v>598.5</v>
      </c>
      <c r="E124" s="13">
        <f t="shared" si="1"/>
        <v>378.6111</v>
      </c>
    </row>
    <row r="125" spans="1:5" ht="15">
      <c r="A125" s="47">
        <v>10</v>
      </c>
      <c r="B125" s="45" t="s">
        <v>55</v>
      </c>
      <c r="C125" s="34">
        <v>0.0948</v>
      </c>
      <c r="D125" s="8">
        <f>D115</f>
        <v>598.5</v>
      </c>
      <c r="E125" s="13">
        <v>56.76</v>
      </c>
    </row>
    <row r="126" spans="1:5" ht="15">
      <c r="A126" s="40">
        <v>11</v>
      </c>
      <c r="B126" s="69" t="s">
        <v>41</v>
      </c>
      <c r="C126" s="33">
        <f>C123+C124+C125</f>
        <v>11.269965419999998</v>
      </c>
      <c r="D126" s="8">
        <f>D115</f>
        <v>598.5</v>
      </c>
      <c r="E126" s="52">
        <f>E123+E124+E125</f>
        <v>6745.09650387</v>
      </c>
    </row>
    <row r="127" ht="15">
      <c r="C127" s="73"/>
    </row>
    <row r="128" ht="15">
      <c r="C128" s="74">
        <v>11.27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5:B75"/>
    <mergeCell ref="A76:B76"/>
    <mergeCell ref="C77:E77"/>
    <mergeCell ref="A68:E68"/>
    <mergeCell ref="A70:E70"/>
    <mergeCell ref="A72:E72"/>
    <mergeCell ref="A74:B74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6.57421875" style="0" customWidth="1"/>
    <col min="3" max="3" width="15.140625" style="0" hidden="1" customWidth="1"/>
    <col min="4" max="4" width="15.57421875" style="0" hidden="1" customWidth="1"/>
    <col min="5" max="5" width="31.57421875" style="0" customWidth="1"/>
  </cols>
  <sheetData>
    <row r="1" spans="1:5" ht="33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62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102" t="s">
        <v>0</v>
      </c>
      <c r="B7" s="102"/>
      <c r="C7" s="102"/>
      <c r="D7" s="102"/>
      <c r="E7" s="102"/>
    </row>
    <row r="8" spans="1:5" ht="15">
      <c r="A8" s="96" t="s">
        <v>1</v>
      </c>
      <c r="B8" s="96"/>
      <c r="C8" s="8"/>
      <c r="D8" s="8"/>
      <c r="E8" s="9">
        <v>4379.4</v>
      </c>
    </row>
    <row r="9" spans="1:5" ht="15">
      <c r="A9" s="96" t="s">
        <v>2</v>
      </c>
      <c r="B9" s="96"/>
      <c r="C9" s="8"/>
      <c r="D9" s="8"/>
      <c r="E9" s="9">
        <v>10.08</v>
      </c>
    </row>
    <row r="10" spans="1:5" ht="15">
      <c r="A10" s="97"/>
      <c r="B10" s="97"/>
      <c r="C10" s="8"/>
      <c r="D10" s="8"/>
      <c r="E10" s="14">
        <f>E8*E9</f>
        <v>44144.352</v>
      </c>
    </row>
    <row r="11" spans="1:5" ht="63.75" customHeight="1">
      <c r="A11" s="10" t="s">
        <v>43</v>
      </c>
      <c r="B11" s="11" t="s">
        <v>3</v>
      </c>
      <c r="C11" s="98" t="s">
        <v>42</v>
      </c>
      <c r="D11" s="98"/>
      <c r="E11" s="98"/>
    </row>
    <row r="12" spans="1:5" ht="23.25">
      <c r="A12" s="42">
        <v>1</v>
      </c>
      <c r="B12" s="43" t="s">
        <v>44</v>
      </c>
      <c r="C12" s="33">
        <f>SUM(C15:C23)</f>
        <v>2.1655808000000003</v>
      </c>
      <c r="D12" s="8">
        <v>4379.4</v>
      </c>
      <c r="E12" s="52">
        <f>C12*D12</f>
        <v>9483.94455552</v>
      </c>
    </row>
    <row r="13" spans="1:5" ht="15">
      <c r="A13" s="2"/>
      <c r="B13" s="2" t="s">
        <v>4</v>
      </c>
      <c r="C13" s="49"/>
      <c r="D13" s="8">
        <v>4379.4</v>
      </c>
      <c r="E13" s="13"/>
    </row>
    <row r="14" spans="1:5" ht="15">
      <c r="A14" s="3">
        <v>1.1</v>
      </c>
      <c r="B14" s="2" t="s">
        <v>45</v>
      </c>
      <c r="C14" s="5">
        <f>C15+C16</f>
        <v>1.5504</v>
      </c>
      <c r="D14" s="8">
        <v>4379.4</v>
      </c>
      <c r="E14" s="13">
        <f aca="true" t="shared" si="0" ref="E14:E67">C14*D14</f>
        <v>6789.82176</v>
      </c>
    </row>
    <row r="15" spans="1:5" ht="15">
      <c r="A15" s="2"/>
      <c r="B15" s="2" t="s">
        <v>5</v>
      </c>
      <c r="C15" s="6">
        <v>1.5504</v>
      </c>
      <c r="D15" s="8">
        <v>4379.4</v>
      </c>
      <c r="E15" s="13">
        <f t="shared" si="0"/>
        <v>6789.82176</v>
      </c>
    </row>
    <row r="16" spans="1:5" ht="15">
      <c r="A16" s="2"/>
      <c r="B16" s="2" t="s">
        <v>6</v>
      </c>
      <c r="C16" s="6"/>
      <c r="D16" s="8">
        <v>4379.4</v>
      </c>
      <c r="E16" s="13"/>
    </row>
    <row r="17" spans="1:5" ht="15">
      <c r="A17" s="2">
        <v>1.2</v>
      </c>
      <c r="B17" s="4" t="s">
        <v>125</v>
      </c>
      <c r="C17" s="6">
        <f>(C15+C16)*0.202</f>
        <v>0.31318080000000004</v>
      </c>
      <c r="D17" s="8">
        <v>4379.4</v>
      </c>
      <c r="E17" s="13">
        <f t="shared" si="0"/>
        <v>1371.54399552</v>
      </c>
    </row>
    <row r="18" spans="1:5" ht="15">
      <c r="A18" s="2">
        <v>1.3</v>
      </c>
      <c r="B18" s="2" t="s">
        <v>7</v>
      </c>
      <c r="C18" s="7">
        <v>0.0144</v>
      </c>
      <c r="D18" s="8">
        <v>4379.4</v>
      </c>
      <c r="E18" s="13">
        <f t="shared" si="0"/>
        <v>63.063359999999996</v>
      </c>
    </row>
    <row r="19" spans="1:5" ht="15">
      <c r="A19" s="2">
        <v>1.4</v>
      </c>
      <c r="B19" s="2" t="s">
        <v>8</v>
      </c>
      <c r="C19" s="7">
        <v>0.1122</v>
      </c>
      <c r="D19" s="8">
        <v>4379.4</v>
      </c>
      <c r="E19" s="13">
        <f t="shared" si="0"/>
        <v>491.3686799999999</v>
      </c>
    </row>
    <row r="20" spans="1:5" ht="15">
      <c r="A20" s="2">
        <v>1.5</v>
      </c>
      <c r="B20" s="39" t="s">
        <v>9</v>
      </c>
      <c r="C20" s="34"/>
      <c r="D20" s="8">
        <v>4379.4</v>
      </c>
      <c r="E20" s="13"/>
    </row>
    <row r="21" spans="1:5" ht="15">
      <c r="A21" s="2">
        <v>1.6</v>
      </c>
      <c r="B21" s="39" t="s">
        <v>10</v>
      </c>
      <c r="C21" s="34">
        <v>0.075</v>
      </c>
      <c r="D21" s="8">
        <v>4379.4</v>
      </c>
      <c r="E21" s="13">
        <f t="shared" si="0"/>
        <v>328.455</v>
      </c>
    </row>
    <row r="22" spans="1:5" ht="15">
      <c r="A22" s="2">
        <v>1.7</v>
      </c>
      <c r="B22" s="39" t="s">
        <v>11</v>
      </c>
      <c r="C22" s="35">
        <v>0.1004</v>
      </c>
      <c r="D22" s="8">
        <v>4379.4</v>
      </c>
      <c r="E22" s="13">
        <f t="shared" si="0"/>
        <v>439.69176</v>
      </c>
    </row>
    <row r="23" spans="1:5" ht="15">
      <c r="A23" s="2">
        <v>1.8</v>
      </c>
      <c r="B23" s="39" t="s">
        <v>46</v>
      </c>
      <c r="C23" s="34"/>
      <c r="D23" s="8">
        <v>4379.4</v>
      </c>
      <c r="E23" s="13"/>
    </row>
    <row r="24" spans="1:5" ht="15">
      <c r="A24" s="40">
        <v>2</v>
      </c>
      <c r="B24" s="44" t="s">
        <v>12</v>
      </c>
      <c r="C24" s="33">
        <f>SUM(C25:C38)</f>
        <v>1.8464999999999998</v>
      </c>
      <c r="D24" s="8">
        <v>4379.4</v>
      </c>
      <c r="E24" s="52">
        <f t="shared" si="0"/>
        <v>8086.562099999998</v>
      </c>
    </row>
    <row r="25" spans="1:5" ht="15">
      <c r="A25" s="39">
        <v>2.1</v>
      </c>
      <c r="B25" s="39" t="s">
        <v>13</v>
      </c>
      <c r="C25" s="34">
        <v>0.601</v>
      </c>
      <c r="D25" s="8">
        <v>4379.4</v>
      </c>
      <c r="E25" s="13">
        <f t="shared" si="0"/>
        <v>2632.0193999999997</v>
      </c>
    </row>
    <row r="26" spans="1:5" ht="15">
      <c r="A26" s="39">
        <v>2.2</v>
      </c>
      <c r="B26" s="39" t="s">
        <v>14</v>
      </c>
      <c r="C26" s="34">
        <v>0.2161</v>
      </c>
      <c r="D26" s="8">
        <v>4379.4</v>
      </c>
      <c r="E26" s="13">
        <f t="shared" si="0"/>
        <v>946.3883399999999</v>
      </c>
    </row>
    <row r="27" spans="1:5" ht="15">
      <c r="A27" s="39">
        <v>2.3</v>
      </c>
      <c r="B27" s="45" t="s">
        <v>15</v>
      </c>
      <c r="C27" s="34">
        <v>0.553</v>
      </c>
      <c r="D27" s="8">
        <v>4379.4</v>
      </c>
      <c r="E27" s="13">
        <f t="shared" si="0"/>
        <v>2421.8082</v>
      </c>
    </row>
    <row r="28" spans="1:5" ht="23.25">
      <c r="A28" s="39">
        <v>2.4</v>
      </c>
      <c r="B28" s="45" t="s">
        <v>47</v>
      </c>
      <c r="C28" s="34">
        <v>0.0288</v>
      </c>
      <c r="D28" s="8">
        <v>4379.4</v>
      </c>
      <c r="E28" s="13">
        <f t="shared" si="0"/>
        <v>126.12671999999999</v>
      </c>
    </row>
    <row r="29" spans="1:5" ht="15">
      <c r="A29" s="39">
        <v>2.5</v>
      </c>
      <c r="B29" s="39" t="s">
        <v>16</v>
      </c>
      <c r="C29" s="34">
        <v>0.2332</v>
      </c>
      <c r="D29" s="8">
        <v>4379.4</v>
      </c>
      <c r="E29" s="13">
        <f t="shared" si="0"/>
        <v>1021.2760799999999</v>
      </c>
    </row>
    <row r="30" spans="1:5" ht="15">
      <c r="A30" s="39">
        <v>2.6</v>
      </c>
      <c r="B30" s="39" t="s">
        <v>48</v>
      </c>
      <c r="C30" s="34">
        <v>0.0469</v>
      </c>
      <c r="D30" s="8">
        <v>4379.4</v>
      </c>
      <c r="E30" s="13">
        <f t="shared" si="0"/>
        <v>205.39385999999996</v>
      </c>
    </row>
    <row r="31" spans="1:5" ht="23.25">
      <c r="A31" s="39">
        <v>2.7</v>
      </c>
      <c r="B31" s="45" t="s">
        <v>17</v>
      </c>
      <c r="C31" s="34">
        <v>0.0092</v>
      </c>
      <c r="D31" s="8">
        <v>4379.4</v>
      </c>
      <c r="E31" s="13">
        <f t="shared" si="0"/>
        <v>40.290479999999995</v>
      </c>
    </row>
    <row r="32" spans="1:5" ht="15">
      <c r="A32" s="39">
        <v>2.8</v>
      </c>
      <c r="B32" s="39" t="s">
        <v>49</v>
      </c>
      <c r="C32" s="34">
        <v>0.0282</v>
      </c>
      <c r="D32" s="8">
        <v>4379.4</v>
      </c>
      <c r="E32" s="13">
        <f t="shared" si="0"/>
        <v>123.49907999999999</v>
      </c>
    </row>
    <row r="33" spans="1:5" ht="15">
      <c r="A33" s="39">
        <v>2.9</v>
      </c>
      <c r="B33" s="39" t="s">
        <v>18</v>
      </c>
      <c r="C33" s="34">
        <v>0.0484</v>
      </c>
      <c r="D33" s="8">
        <v>4379.4</v>
      </c>
      <c r="E33" s="13">
        <f t="shared" si="0"/>
        <v>211.96295999999998</v>
      </c>
    </row>
    <row r="34" spans="1:5" ht="15">
      <c r="A34" s="46" t="s">
        <v>50</v>
      </c>
      <c r="B34" s="39" t="s">
        <v>19</v>
      </c>
      <c r="C34" s="34">
        <v>0.0145</v>
      </c>
      <c r="D34" s="8">
        <v>4379.4</v>
      </c>
      <c r="E34" s="13">
        <f t="shared" si="0"/>
        <v>63.5013</v>
      </c>
    </row>
    <row r="35" spans="1:5" ht="15">
      <c r="A35" s="39">
        <v>2.11</v>
      </c>
      <c r="B35" s="45" t="s">
        <v>20</v>
      </c>
      <c r="C35" s="34">
        <v>0.0263</v>
      </c>
      <c r="D35" s="8">
        <v>4379.4</v>
      </c>
      <c r="E35" s="13">
        <f t="shared" si="0"/>
        <v>115.17822</v>
      </c>
    </row>
    <row r="36" spans="1:5" ht="15">
      <c r="A36" s="39">
        <v>2.12</v>
      </c>
      <c r="B36" s="39" t="s">
        <v>21</v>
      </c>
      <c r="C36" s="34">
        <v>0.021</v>
      </c>
      <c r="D36" s="8">
        <v>4379.4</v>
      </c>
      <c r="E36" s="13">
        <f t="shared" si="0"/>
        <v>91.9674</v>
      </c>
    </row>
    <row r="37" spans="1:5" ht="23.25">
      <c r="A37" s="39">
        <v>2.13</v>
      </c>
      <c r="B37" s="45" t="s">
        <v>22</v>
      </c>
      <c r="C37" s="34">
        <v>0.0199</v>
      </c>
      <c r="D37" s="8">
        <v>4379.4</v>
      </c>
      <c r="E37" s="13">
        <f t="shared" si="0"/>
        <v>87.15006</v>
      </c>
    </row>
    <row r="38" spans="1:5" ht="15">
      <c r="A38" s="39">
        <v>2.14</v>
      </c>
      <c r="B38" s="45" t="s">
        <v>46</v>
      </c>
      <c r="C38" s="34"/>
      <c r="D38" s="8">
        <v>4379.4</v>
      </c>
      <c r="E38" s="13"/>
    </row>
    <row r="39" spans="1:5" ht="23.25">
      <c r="A39" s="40">
        <v>3</v>
      </c>
      <c r="B39" s="43" t="s">
        <v>23</v>
      </c>
      <c r="C39" s="33">
        <f>SUM(C40:C44)</f>
        <v>0</v>
      </c>
      <c r="D39" s="8">
        <v>4379.4</v>
      </c>
      <c r="E39" s="52"/>
    </row>
    <row r="40" spans="1:5" ht="15" hidden="1">
      <c r="A40" s="39">
        <v>3.1</v>
      </c>
      <c r="B40" s="39" t="s">
        <v>24</v>
      </c>
      <c r="C40" s="34"/>
      <c r="D40" s="8">
        <v>4379.4</v>
      </c>
      <c r="E40" s="13"/>
    </row>
    <row r="41" spans="1:5" ht="15" hidden="1">
      <c r="A41" s="39">
        <v>3.2</v>
      </c>
      <c r="B41" s="39" t="s">
        <v>25</v>
      </c>
      <c r="C41" s="34"/>
      <c r="D41" s="8">
        <v>4379.4</v>
      </c>
      <c r="E41" s="13"/>
    </row>
    <row r="42" spans="1:5" ht="15" hidden="1">
      <c r="A42" s="39">
        <v>3.3</v>
      </c>
      <c r="B42" s="39" t="s">
        <v>26</v>
      </c>
      <c r="C42" s="34"/>
      <c r="D42" s="8">
        <v>4379.4</v>
      </c>
      <c r="E42" s="13"/>
    </row>
    <row r="43" spans="1:5" ht="15" hidden="1">
      <c r="A43" s="39">
        <v>3.4</v>
      </c>
      <c r="B43" s="39" t="s">
        <v>27</v>
      </c>
      <c r="C43" s="34"/>
      <c r="D43" s="8">
        <v>4379.4</v>
      </c>
      <c r="E43" s="13"/>
    </row>
    <row r="44" spans="1:5" ht="15" hidden="1">
      <c r="A44" s="39">
        <v>3.5</v>
      </c>
      <c r="B44" s="39" t="s">
        <v>28</v>
      </c>
      <c r="C44" s="34"/>
      <c r="D44" s="8">
        <v>4379.4</v>
      </c>
      <c r="E44" s="13"/>
    </row>
    <row r="45" spans="1:5" ht="23.25">
      <c r="A45" s="40">
        <v>4</v>
      </c>
      <c r="B45" s="43" t="s">
        <v>29</v>
      </c>
      <c r="C45" s="33">
        <f>SUM(C46:C53)</f>
        <v>2.5897548000000006</v>
      </c>
      <c r="D45" s="8">
        <v>4379.4</v>
      </c>
      <c r="E45" s="52">
        <f t="shared" si="0"/>
        <v>11341.572171120002</v>
      </c>
    </row>
    <row r="46" spans="1:5" ht="23.25">
      <c r="A46" s="39">
        <v>4.1</v>
      </c>
      <c r="B46" s="45" t="s">
        <v>51</v>
      </c>
      <c r="C46" s="34">
        <v>1.6874</v>
      </c>
      <c r="D46" s="8">
        <v>4379.4</v>
      </c>
      <c r="E46" s="13">
        <f t="shared" si="0"/>
        <v>7389.7995599999995</v>
      </c>
    </row>
    <row r="47" spans="1:5" ht="15">
      <c r="A47" s="39">
        <v>4.2</v>
      </c>
      <c r="B47" s="45" t="s">
        <v>125</v>
      </c>
      <c r="C47" s="34">
        <f>C46*0.202</f>
        <v>0.3408548</v>
      </c>
      <c r="D47" s="8">
        <v>4379.4</v>
      </c>
      <c r="E47" s="13">
        <f t="shared" si="0"/>
        <v>1492.7395111199999</v>
      </c>
    </row>
    <row r="48" spans="1:5" ht="15">
      <c r="A48" s="39">
        <v>4.3</v>
      </c>
      <c r="B48" s="39" t="s">
        <v>30</v>
      </c>
      <c r="C48" s="34">
        <v>0.2713</v>
      </c>
      <c r="D48" s="8">
        <v>4379.4</v>
      </c>
      <c r="E48" s="13">
        <f t="shared" si="0"/>
        <v>1188.1312199999998</v>
      </c>
    </row>
    <row r="49" spans="1:5" ht="15">
      <c r="A49" s="39">
        <v>4.4</v>
      </c>
      <c r="B49" s="39" t="s">
        <v>31</v>
      </c>
      <c r="C49" s="34">
        <v>0.0212</v>
      </c>
      <c r="D49" s="8">
        <v>4379.4</v>
      </c>
      <c r="E49" s="13">
        <f t="shared" si="0"/>
        <v>92.84328</v>
      </c>
    </row>
    <row r="50" spans="1:5" ht="15">
      <c r="A50" s="39">
        <v>4.5</v>
      </c>
      <c r="B50" s="39" t="s">
        <v>32</v>
      </c>
      <c r="C50" s="34">
        <v>0.019</v>
      </c>
      <c r="D50" s="8">
        <v>4379.4</v>
      </c>
      <c r="E50" s="13">
        <f t="shared" si="0"/>
        <v>83.20859999999999</v>
      </c>
    </row>
    <row r="51" spans="1:5" ht="15">
      <c r="A51" s="39">
        <v>4.6</v>
      </c>
      <c r="B51" s="39" t="s">
        <v>33</v>
      </c>
      <c r="C51" s="34">
        <v>0.0036000000000000003</v>
      </c>
      <c r="D51" s="8">
        <v>4379.4</v>
      </c>
      <c r="E51" s="13">
        <f t="shared" si="0"/>
        <v>15.76584</v>
      </c>
    </row>
    <row r="52" spans="1:5" ht="15">
      <c r="A52" s="39">
        <v>4.7</v>
      </c>
      <c r="B52" s="39" t="s">
        <v>34</v>
      </c>
      <c r="C52" s="34">
        <v>0.083</v>
      </c>
      <c r="D52" s="8">
        <v>4379.4</v>
      </c>
      <c r="E52" s="13">
        <f t="shared" si="0"/>
        <v>363.4902</v>
      </c>
    </row>
    <row r="53" spans="1:5" ht="15">
      <c r="A53" s="39">
        <v>4.8</v>
      </c>
      <c r="B53" s="39" t="s">
        <v>52</v>
      </c>
      <c r="C53" s="34">
        <v>0.1634</v>
      </c>
      <c r="D53" s="8">
        <v>4379.4</v>
      </c>
      <c r="E53" s="13"/>
    </row>
    <row r="54" spans="1:5" ht="15">
      <c r="A54" s="40">
        <v>5</v>
      </c>
      <c r="B54" s="44" t="s">
        <v>35</v>
      </c>
      <c r="C54" s="33">
        <f>SUM(C55:C59)</f>
        <v>0.9995544000000001</v>
      </c>
      <c r="D54" s="8">
        <v>4379.4</v>
      </c>
      <c r="E54" s="52">
        <f t="shared" si="0"/>
        <v>4377.44853936</v>
      </c>
    </row>
    <row r="55" spans="1:5" ht="23.25">
      <c r="A55" s="39">
        <v>5.1</v>
      </c>
      <c r="B55" s="45" t="s">
        <v>53</v>
      </c>
      <c r="C55" s="34">
        <v>0.4572</v>
      </c>
      <c r="D55" s="8">
        <v>4379.4</v>
      </c>
      <c r="E55" s="13">
        <f t="shared" si="0"/>
        <v>2002.2616799999998</v>
      </c>
    </row>
    <row r="56" spans="1:5" ht="15">
      <c r="A56" s="39">
        <v>5.2</v>
      </c>
      <c r="B56" s="45" t="s">
        <v>125</v>
      </c>
      <c r="C56" s="34">
        <f>C55*0.202</f>
        <v>0.0923544</v>
      </c>
      <c r="D56" s="8">
        <v>4379.4</v>
      </c>
      <c r="E56" s="13">
        <f t="shared" si="0"/>
        <v>404.45685935999995</v>
      </c>
    </row>
    <row r="57" spans="1:5" ht="15">
      <c r="A57" s="39">
        <v>5.3</v>
      </c>
      <c r="B57" s="39" t="s">
        <v>36</v>
      </c>
      <c r="C57" s="34">
        <v>0.18</v>
      </c>
      <c r="D57" s="8">
        <v>4379.4</v>
      </c>
      <c r="E57" s="13">
        <f t="shared" si="0"/>
        <v>788.2919999999999</v>
      </c>
    </row>
    <row r="58" spans="1:5" ht="15">
      <c r="A58" s="39">
        <v>5.4</v>
      </c>
      <c r="B58" s="39" t="s">
        <v>37</v>
      </c>
      <c r="C58" s="34">
        <v>0.261</v>
      </c>
      <c r="D58" s="8">
        <v>4379.4</v>
      </c>
      <c r="E58" s="13">
        <f t="shared" si="0"/>
        <v>1143.0234</v>
      </c>
    </row>
    <row r="59" spans="1:5" ht="15">
      <c r="A59" s="39">
        <v>5.5</v>
      </c>
      <c r="B59" s="39" t="s">
        <v>46</v>
      </c>
      <c r="C59" s="34">
        <v>0.009</v>
      </c>
      <c r="D59" s="8">
        <v>4379.4</v>
      </c>
      <c r="E59" s="13">
        <f t="shared" si="0"/>
        <v>39.41459999999999</v>
      </c>
    </row>
    <row r="60" spans="1:5" ht="15">
      <c r="A60" s="40">
        <v>6</v>
      </c>
      <c r="B60" s="43" t="s">
        <v>54</v>
      </c>
      <c r="C60" s="33">
        <v>2.24</v>
      </c>
      <c r="D60" s="8">
        <v>4379.4</v>
      </c>
      <c r="E60" s="52">
        <v>5490.21</v>
      </c>
    </row>
    <row r="61" spans="1:5" ht="15">
      <c r="A61" s="2">
        <v>6.1</v>
      </c>
      <c r="B61" s="4" t="s">
        <v>128</v>
      </c>
      <c r="C61" s="54">
        <f>10.08*9.85%</f>
        <v>0.9928799999999999</v>
      </c>
      <c r="D61" s="8">
        <v>4379.4</v>
      </c>
      <c r="E61" s="13">
        <v>4370.95</v>
      </c>
    </row>
    <row r="62" spans="1:5" ht="15">
      <c r="A62" s="40">
        <v>7</v>
      </c>
      <c r="B62" s="44" t="s">
        <v>38</v>
      </c>
      <c r="C62" s="33">
        <v>0.009</v>
      </c>
      <c r="D62" s="8">
        <v>4379.4</v>
      </c>
      <c r="E62" s="52">
        <f t="shared" si="0"/>
        <v>39.41459999999999</v>
      </c>
    </row>
    <row r="63" spans="1:5" ht="15">
      <c r="A63" s="40">
        <v>8</v>
      </c>
      <c r="B63" s="44" t="s">
        <v>39</v>
      </c>
      <c r="C63" s="37">
        <f>C62+C60+C54+C45+C39+C24+C12</f>
        <v>9.85039</v>
      </c>
      <c r="D63" s="8">
        <v>4379.4</v>
      </c>
      <c r="E63" s="52">
        <f t="shared" si="0"/>
        <v>43138.797966</v>
      </c>
    </row>
    <row r="64" spans="1:5" ht="15">
      <c r="A64" s="47">
        <v>9</v>
      </c>
      <c r="B64" s="39" t="s">
        <v>40</v>
      </c>
      <c r="C64" s="34">
        <v>0.1997</v>
      </c>
      <c r="D64" s="8">
        <v>4379.4</v>
      </c>
      <c r="E64" s="13">
        <f t="shared" si="0"/>
        <v>874.5661799999999</v>
      </c>
    </row>
    <row r="65" spans="1:5" ht="15">
      <c r="A65" s="47">
        <v>10</v>
      </c>
      <c r="B65" s="39" t="s">
        <v>55</v>
      </c>
      <c r="C65" s="34">
        <f>C64*15%</f>
        <v>0.029954999999999996</v>
      </c>
      <c r="D65" s="8">
        <v>4379.4</v>
      </c>
      <c r="E65" s="13">
        <f t="shared" si="0"/>
        <v>131.18492699999996</v>
      </c>
    </row>
    <row r="66" spans="1:5" ht="15">
      <c r="A66" s="40">
        <v>11</v>
      </c>
      <c r="B66" s="40" t="s">
        <v>41</v>
      </c>
      <c r="C66" s="33">
        <f>C63+C64+C65</f>
        <v>10.080045</v>
      </c>
      <c r="D66" s="8">
        <v>4379.4</v>
      </c>
      <c r="E66" s="52">
        <f t="shared" si="0"/>
        <v>44144.549072999995</v>
      </c>
    </row>
    <row r="67" spans="1:5" ht="15">
      <c r="A67" s="39"/>
      <c r="B67" s="45" t="s">
        <v>56</v>
      </c>
      <c r="C67" s="38">
        <v>10.08</v>
      </c>
      <c r="D67" s="8">
        <v>4379.4</v>
      </c>
      <c r="E67" s="13">
        <f t="shared" si="0"/>
        <v>44144.352</v>
      </c>
    </row>
    <row r="69" spans="1:5" ht="15" hidden="1">
      <c r="A69" s="103" t="s">
        <v>96</v>
      </c>
      <c r="B69" s="103"/>
      <c r="C69" s="103"/>
      <c r="D69" s="103"/>
      <c r="E69" s="103"/>
    </row>
    <row r="71" spans="1:5" ht="55.5" customHeight="1" thickBot="1">
      <c r="A71" s="99" t="s">
        <v>145</v>
      </c>
      <c r="B71" s="100"/>
      <c r="C71" s="100"/>
      <c r="D71" s="100"/>
      <c r="E71" s="100"/>
    </row>
    <row r="72" ht="15">
      <c r="A72" t="s">
        <v>146</v>
      </c>
    </row>
    <row r="73" spans="1:5" ht="15">
      <c r="A73" s="103" t="s">
        <v>96</v>
      </c>
      <c r="B73" s="103"/>
      <c r="C73" s="103"/>
      <c r="D73" s="103"/>
      <c r="E73" s="103"/>
    </row>
    <row r="75" spans="1:5" ht="15">
      <c r="A75" s="101" t="s">
        <v>62</v>
      </c>
      <c r="B75" s="101"/>
      <c r="C75" s="101"/>
      <c r="D75" s="101"/>
      <c r="E75" s="101"/>
    </row>
    <row r="76" spans="1:5" ht="15">
      <c r="A76" s="15"/>
      <c r="B76" s="15"/>
      <c r="C76" s="15"/>
      <c r="D76" s="15"/>
      <c r="E76" s="15"/>
    </row>
    <row r="77" spans="1:5" ht="15">
      <c r="A77" s="102" t="s">
        <v>0</v>
      </c>
      <c r="B77" s="102"/>
      <c r="C77" s="102"/>
      <c r="D77" s="102"/>
      <c r="E77" s="102"/>
    </row>
    <row r="78" spans="1:5" ht="15">
      <c r="A78" s="96" t="s">
        <v>1</v>
      </c>
      <c r="B78" s="96"/>
      <c r="C78" s="8"/>
      <c r="D78" s="8"/>
      <c r="E78" s="9">
        <v>4379.4</v>
      </c>
    </row>
    <row r="79" spans="1:5" ht="15">
      <c r="A79" s="96" t="s">
        <v>2</v>
      </c>
      <c r="B79" s="96"/>
      <c r="C79" s="8"/>
      <c r="D79" s="8"/>
      <c r="E79" s="9">
        <v>11.27</v>
      </c>
    </row>
    <row r="80" spans="1:5" ht="15">
      <c r="A80" s="97"/>
      <c r="B80" s="97"/>
      <c r="C80" s="8"/>
      <c r="D80" s="8"/>
      <c r="E80" s="14">
        <f>E78*E79</f>
        <v>49355.837999999996</v>
      </c>
    </row>
    <row r="81" spans="1:5" ht="54" customHeight="1">
      <c r="A81" s="10" t="s">
        <v>43</v>
      </c>
      <c r="B81" s="11" t="s">
        <v>3</v>
      </c>
      <c r="C81" s="98" t="s">
        <v>42</v>
      </c>
      <c r="D81" s="98"/>
      <c r="E81" s="98"/>
    </row>
    <row r="82" spans="1:5" ht="23.25">
      <c r="A82" s="42">
        <v>1</v>
      </c>
      <c r="B82" s="43" t="s">
        <v>44</v>
      </c>
      <c r="C82" s="33">
        <f>SUM(C85:C92)</f>
        <v>2.3216834</v>
      </c>
      <c r="D82" s="8">
        <v>4379.4</v>
      </c>
      <c r="E82" s="52">
        <f>C82*D82</f>
        <v>10167.58028196</v>
      </c>
    </row>
    <row r="83" spans="1:5" ht="15">
      <c r="A83" s="60"/>
      <c r="B83" s="61" t="s">
        <v>4</v>
      </c>
      <c r="C83" s="62"/>
      <c r="D83" s="8">
        <v>4379.4</v>
      </c>
      <c r="E83" s="13"/>
    </row>
    <row r="84" spans="1:5" ht="15">
      <c r="A84" s="3">
        <v>1.1</v>
      </c>
      <c r="B84" s="4" t="s">
        <v>45</v>
      </c>
      <c r="C84" s="5">
        <f>C85+C86</f>
        <v>1.6717</v>
      </c>
      <c r="D84" s="8">
        <v>4379.4</v>
      </c>
      <c r="E84" s="13">
        <f aca="true" t="shared" si="1" ref="E84:E127">C84*D84</f>
        <v>7321.042979999999</v>
      </c>
    </row>
    <row r="85" spans="1:5" ht="15">
      <c r="A85" s="2"/>
      <c r="B85" s="4" t="s">
        <v>5</v>
      </c>
      <c r="C85" s="6">
        <v>1.6717</v>
      </c>
      <c r="D85" s="8">
        <v>4379.4</v>
      </c>
      <c r="E85" s="13">
        <f t="shared" si="1"/>
        <v>7321.042979999999</v>
      </c>
    </row>
    <row r="86" spans="1:5" ht="15">
      <c r="A86" s="2"/>
      <c r="B86" s="4" t="s">
        <v>6</v>
      </c>
      <c r="C86" s="6"/>
      <c r="D86" s="8">
        <v>4379.4</v>
      </c>
      <c r="E86" s="13"/>
    </row>
    <row r="87" spans="1:5" ht="15">
      <c r="A87" s="2">
        <v>1.2</v>
      </c>
      <c r="B87" s="4" t="s">
        <v>125</v>
      </c>
      <c r="C87" s="6">
        <f>(C85+C86)*0.202</f>
        <v>0.3376834</v>
      </c>
      <c r="D87" s="8">
        <v>4379.4</v>
      </c>
      <c r="E87" s="13">
        <f t="shared" si="1"/>
        <v>1478.85068196</v>
      </c>
    </row>
    <row r="88" spans="1:5" ht="23.25">
      <c r="A88" s="2">
        <v>1.3</v>
      </c>
      <c r="B88" s="4" t="s">
        <v>147</v>
      </c>
      <c r="C88" s="6">
        <v>0.0143</v>
      </c>
      <c r="D88" s="8">
        <v>4379.4</v>
      </c>
      <c r="E88" s="13">
        <f t="shared" si="1"/>
        <v>62.62542</v>
      </c>
    </row>
    <row r="89" spans="1:5" ht="15">
      <c r="A89" s="2">
        <v>1.4</v>
      </c>
      <c r="B89" s="45" t="s">
        <v>9</v>
      </c>
      <c r="C89" s="34"/>
      <c r="D89" s="8">
        <v>4379.4</v>
      </c>
      <c r="E89" s="13"/>
    </row>
    <row r="90" spans="1:5" ht="15">
      <c r="A90" s="2">
        <v>1.5</v>
      </c>
      <c r="B90" s="45" t="s">
        <v>10</v>
      </c>
      <c r="C90" s="34">
        <v>0.0816</v>
      </c>
      <c r="D90" s="8">
        <v>4379.4</v>
      </c>
      <c r="E90" s="13">
        <f t="shared" si="1"/>
        <v>357.35904</v>
      </c>
    </row>
    <row r="91" spans="1:5" ht="15">
      <c r="A91" s="2">
        <v>1.6</v>
      </c>
      <c r="B91" s="45" t="s">
        <v>148</v>
      </c>
      <c r="C91" s="34">
        <v>0.1164</v>
      </c>
      <c r="D91" s="8">
        <v>4379.4</v>
      </c>
      <c r="E91" s="13">
        <f t="shared" si="1"/>
        <v>509.76216</v>
      </c>
    </row>
    <row r="92" spans="1:5" ht="15">
      <c r="A92" s="2">
        <v>1.7</v>
      </c>
      <c r="B92" s="45" t="s">
        <v>149</v>
      </c>
      <c r="C92" s="63">
        <v>0.1</v>
      </c>
      <c r="D92" s="8">
        <v>4379.4</v>
      </c>
      <c r="E92" s="13">
        <f t="shared" si="1"/>
        <v>437.94</v>
      </c>
    </row>
    <row r="93" spans="1:5" ht="15">
      <c r="A93" s="40">
        <v>2</v>
      </c>
      <c r="B93" s="43" t="s">
        <v>12</v>
      </c>
      <c r="C93" s="33">
        <f>SUM(C94:C106)</f>
        <v>2.1762</v>
      </c>
      <c r="D93" s="8">
        <v>4379.4</v>
      </c>
      <c r="E93" s="52">
        <f t="shared" si="1"/>
        <v>9530.45028</v>
      </c>
    </row>
    <row r="94" spans="1:5" ht="15">
      <c r="A94" s="39">
        <v>2.1</v>
      </c>
      <c r="B94" s="45" t="s">
        <v>13</v>
      </c>
      <c r="C94" s="34">
        <v>0.6191</v>
      </c>
      <c r="D94" s="8">
        <v>4379.4</v>
      </c>
      <c r="E94" s="13">
        <f t="shared" si="1"/>
        <v>2711.2865399999996</v>
      </c>
    </row>
    <row r="95" spans="1:5" ht="15">
      <c r="A95" s="39">
        <v>2.2</v>
      </c>
      <c r="B95" s="45" t="s">
        <v>14</v>
      </c>
      <c r="C95" s="34">
        <v>0.2333</v>
      </c>
      <c r="D95" s="8">
        <v>4379.4</v>
      </c>
      <c r="E95" s="13">
        <f t="shared" si="1"/>
        <v>1021.7140199999999</v>
      </c>
    </row>
    <row r="96" spans="1:5" ht="15">
      <c r="A96" s="39">
        <v>2.3</v>
      </c>
      <c r="B96" s="45" t="s">
        <v>15</v>
      </c>
      <c r="C96" s="34">
        <v>0.6167</v>
      </c>
      <c r="D96" s="8">
        <v>4379.4</v>
      </c>
      <c r="E96" s="13">
        <f t="shared" si="1"/>
        <v>2700.77598</v>
      </c>
    </row>
    <row r="97" spans="1:5" ht="23.25">
      <c r="A97" s="39">
        <v>2.4</v>
      </c>
      <c r="B97" s="45" t="s">
        <v>47</v>
      </c>
      <c r="C97" s="34">
        <v>0.0334</v>
      </c>
      <c r="D97" s="8">
        <v>4379.4</v>
      </c>
      <c r="E97" s="13">
        <f t="shared" si="1"/>
        <v>146.27195999999998</v>
      </c>
    </row>
    <row r="98" spans="1:5" ht="15">
      <c r="A98" s="39">
        <v>2.5</v>
      </c>
      <c r="B98" s="45" t="s">
        <v>16</v>
      </c>
      <c r="C98" s="34">
        <v>0.2607</v>
      </c>
      <c r="D98" s="8">
        <v>4379.4</v>
      </c>
      <c r="E98" s="13">
        <f t="shared" si="1"/>
        <v>1141.70958</v>
      </c>
    </row>
    <row r="99" spans="1:5" ht="15">
      <c r="A99" s="39">
        <v>2.6</v>
      </c>
      <c r="B99" s="45" t="s">
        <v>48</v>
      </c>
      <c r="C99" s="34">
        <v>0.0834</v>
      </c>
      <c r="D99" s="8">
        <v>4379.4</v>
      </c>
      <c r="E99" s="13">
        <f t="shared" si="1"/>
        <v>365.24196</v>
      </c>
    </row>
    <row r="100" spans="1:5" ht="23.25">
      <c r="A100" s="39">
        <v>2.7</v>
      </c>
      <c r="B100" s="45" t="s">
        <v>17</v>
      </c>
      <c r="C100" s="34">
        <v>0.0092</v>
      </c>
      <c r="D100" s="8">
        <v>4379.4</v>
      </c>
      <c r="E100" s="13">
        <f t="shared" si="1"/>
        <v>40.290479999999995</v>
      </c>
    </row>
    <row r="101" spans="1:5" ht="15">
      <c r="A101" s="39">
        <v>2.8</v>
      </c>
      <c r="B101" s="45" t="s">
        <v>150</v>
      </c>
      <c r="C101" s="34">
        <v>0.1347</v>
      </c>
      <c r="D101" s="8">
        <v>4379.4</v>
      </c>
      <c r="E101" s="13">
        <f t="shared" si="1"/>
        <v>589.9051799999999</v>
      </c>
    </row>
    <row r="102" spans="1:5" ht="15">
      <c r="A102" s="39">
        <v>2.9</v>
      </c>
      <c r="B102" s="45" t="s">
        <v>18</v>
      </c>
      <c r="C102" s="34">
        <v>0.0483</v>
      </c>
      <c r="D102" s="8">
        <v>4379.4</v>
      </c>
      <c r="E102" s="13">
        <f t="shared" si="1"/>
        <v>211.52501999999998</v>
      </c>
    </row>
    <row r="103" spans="1:5" ht="15">
      <c r="A103" s="46" t="s">
        <v>50</v>
      </c>
      <c r="B103" s="45" t="s">
        <v>19</v>
      </c>
      <c r="C103" s="34">
        <v>0.0144</v>
      </c>
      <c r="D103" s="8">
        <v>4379.4</v>
      </c>
      <c r="E103" s="13">
        <f t="shared" si="1"/>
        <v>63.063359999999996</v>
      </c>
    </row>
    <row r="104" spans="1:5" ht="15">
      <c r="A104" s="39">
        <v>2.11</v>
      </c>
      <c r="B104" s="45" t="s">
        <v>20</v>
      </c>
      <c r="C104" s="34">
        <v>0.0542</v>
      </c>
      <c r="D104" s="8">
        <v>4379.4</v>
      </c>
      <c r="E104" s="13">
        <f t="shared" si="1"/>
        <v>237.36347999999998</v>
      </c>
    </row>
    <row r="105" spans="1:5" ht="15">
      <c r="A105" s="39">
        <v>2.12</v>
      </c>
      <c r="B105" s="45" t="s">
        <v>21</v>
      </c>
      <c r="C105" s="34">
        <v>0.049</v>
      </c>
      <c r="D105" s="8">
        <v>4379.4</v>
      </c>
      <c r="E105" s="13">
        <f t="shared" si="1"/>
        <v>214.5906</v>
      </c>
    </row>
    <row r="106" spans="1:5" ht="23.25">
      <c r="A106" s="39">
        <v>2.13</v>
      </c>
      <c r="B106" s="45" t="s">
        <v>151</v>
      </c>
      <c r="C106" s="34">
        <v>0.0198</v>
      </c>
      <c r="D106" s="8">
        <v>4379.4</v>
      </c>
      <c r="E106" s="13">
        <f t="shared" si="1"/>
        <v>86.71212</v>
      </c>
    </row>
    <row r="107" spans="1:5" ht="23.25">
      <c r="A107" s="40">
        <v>3</v>
      </c>
      <c r="B107" s="43" t="s">
        <v>23</v>
      </c>
      <c r="C107" s="33">
        <f>SUM(C108:C110)</f>
        <v>0</v>
      </c>
      <c r="D107" s="8">
        <v>4379.4</v>
      </c>
      <c r="E107" s="52">
        <f t="shared" si="1"/>
        <v>0</v>
      </c>
    </row>
    <row r="108" spans="1:5" ht="15">
      <c r="A108" s="39">
        <v>3.1</v>
      </c>
      <c r="B108" s="45" t="s">
        <v>24</v>
      </c>
      <c r="C108" s="34"/>
      <c r="D108" s="8">
        <v>4379.4</v>
      </c>
      <c r="E108" s="13"/>
    </row>
    <row r="109" spans="1:5" ht="15">
      <c r="A109" s="39">
        <v>3.2</v>
      </c>
      <c r="B109" s="45" t="s">
        <v>25</v>
      </c>
      <c r="C109" s="34"/>
      <c r="D109" s="8">
        <v>4379.4</v>
      </c>
      <c r="E109" s="13"/>
    </row>
    <row r="110" spans="1:5" ht="15">
      <c r="A110" s="39">
        <v>3.3</v>
      </c>
      <c r="B110" s="45" t="s">
        <v>28</v>
      </c>
      <c r="C110" s="34"/>
      <c r="D110" s="8">
        <v>4379.4</v>
      </c>
      <c r="E110" s="13"/>
    </row>
    <row r="111" spans="1:5" ht="23.25">
      <c r="A111" s="40">
        <v>4</v>
      </c>
      <c r="B111" s="43" t="s">
        <v>29</v>
      </c>
      <c r="C111" s="33">
        <f>SUM(C112:C118)</f>
        <v>2.8262796199999998</v>
      </c>
      <c r="D111" s="8">
        <v>4379.4</v>
      </c>
      <c r="E111" s="52">
        <f t="shared" si="1"/>
        <v>12377.408967827998</v>
      </c>
    </row>
    <row r="112" spans="1:5" ht="23.25">
      <c r="A112" s="39">
        <v>4.1</v>
      </c>
      <c r="B112" s="45" t="s">
        <v>51</v>
      </c>
      <c r="C112" s="34">
        <v>1.8294</v>
      </c>
      <c r="D112" s="8">
        <v>4379.4</v>
      </c>
      <c r="E112" s="13">
        <f t="shared" si="1"/>
        <v>8011.674359999999</v>
      </c>
    </row>
    <row r="113" spans="1:5" ht="15">
      <c r="A113" s="39">
        <v>4.2</v>
      </c>
      <c r="B113" s="45" t="s">
        <v>125</v>
      </c>
      <c r="C113" s="34">
        <f>C112*0.202</f>
        <v>0.3695388</v>
      </c>
      <c r="D113" s="8">
        <v>4379.4</v>
      </c>
      <c r="E113" s="13">
        <f t="shared" si="1"/>
        <v>1618.35822072</v>
      </c>
    </row>
    <row r="114" spans="1:5" ht="15">
      <c r="A114" s="39">
        <v>4.3</v>
      </c>
      <c r="B114" s="45" t="s">
        <v>30</v>
      </c>
      <c r="C114" s="34">
        <f>(C112+C113)*0.15</f>
        <v>0.32984082</v>
      </c>
      <c r="D114" s="8">
        <v>4379.4</v>
      </c>
      <c r="E114" s="13">
        <f t="shared" si="1"/>
        <v>1444.5048871079998</v>
      </c>
    </row>
    <row r="115" spans="1:5" ht="15">
      <c r="A115" s="39">
        <v>4.4</v>
      </c>
      <c r="B115" s="45" t="s">
        <v>152</v>
      </c>
      <c r="C115" s="34">
        <v>0.0157</v>
      </c>
      <c r="D115" s="8">
        <v>4379.4</v>
      </c>
      <c r="E115" s="13">
        <f t="shared" si="1"/>
        <v>68.75657999999999</v>
      </c>
    </row>
    <row r="116" spans="1:5" ht="15">
      <c r="A116" s="39">
        <v>4.5</v>
      </c>
      <c r="B116" s="45" t="s">
        <v>33</v>
      </c>
      <c r="C116" s="34">
        <v>0.0036000000000000003</v>
      </c>
      <c r="D116" s="8">
        <v>4379.4</v>
      </c>
      <c r="E116" s="13">
        <f t="shared" si="1"/>
        <v>15.76584</v>
      </c>
    </row>
    <row r="117" spans="1:5" ht="15">
      <c r="A117" s="39">
        <v>4.6</v>
      </c>
      <c r="B117" s="45" t="s">
        <v>34</v>
      </c>
      <c r="C117" s="34">
        <v>0.083</v>
      </c>
      <c r="D117" s="8">
        <v>4379.4</v>
      </c>
      <c r="E117" s="13">
        <f t="shared" si="1"/>
        <v>363.4902</v>
      </c>
    </row>
    <row r="118" spans="1:5" ht="15">
      <c r="A118" s="39">
        <v>4.7</v>
      </c>
      <c r="B118" s="45" t="s">
        <v>52</v>
      </c>
      <c r="C118" s="34">
        <v>0.1952</v>
      </c>
      <c r="D118" s="8">
        <v>4379.4</v>
      </c>
      <c r="E118" s="13">
        <f t="shared" si="1"/>
        <v>854.85888</v>
      </c>
    </row>
    <row r="119" spans="1:5" ht="15">
      <c r="A119" s="40">
        <v>5</v>
      </c>
      <c r="B119" s="43" t="s">
        <v>35</v>
      </c>
      <c r="C119" s="33">
        <f>SUM(C120:C123)</f>
        <v>1.1244524</v>
      </c>
      <c r="D119" s="8">
        <v>4379.4</v>
      </c>
      <c r="E119" s="52">
        <f t="shared" si="1"/>
        <v>4924.42684056</v>
      </c>
    </row>
    <row r="120" spans="1:5" ht="23.25">
      <c r="A120" s="39">
        <v>5.1</v>
      </c>
      <c r="B120" s="45" t="s">
        <v>53</v>
      </c>
      <c r="C120" s="34">
        <v>0.5562</v>
      </c>
      <c r="D120" s="8">
        <v>4379.4</v>
      </c>
      <c r="E120" s="13">
        <f t="shared" si="1"/>
        <v>2435.82228</v>
      </c>
    </row>
    <row r="121" spans="1:5" ht="15">
      <c r="A121" s="39">
        <v>5.2</v>
      </c>
      <c r="B121" s="45" t="s">
        <v>125</v>
      </c>
      <c r="C121" s="34">
        <f>C120*0.202</f>
        <v>0.11235240000000002</v>
      </c>
      <c r="D121" s="8">
        <v>4379.4</v>
      </c>
      <c r="E121" s="13">
        <f t="shared" si="1"/>
        <v>492.03610056</v>
      </c>
    </row>
    <row r="122" spans="1:5" ht="15">
      <c r="A122" s="39">
        <v>5.3</v>
      </c>
      <c r="B122" s="45" t="s">
        <v>36</v>
      </c>
      <c r="C122" s="34">
        <v>0.1815</v>
      </c>
      <c r="D122" s="8">
        <v>4379.4</v>
      </c>
      <c r="E122" s="13">
        <f t="shared" si="1"/>
        <v>794.8611</v>
      </c>
    </row>
    <row r="123" spans="1:5" ht="15">
      <c r="A123" s="39">
        <v>5.4</v>
      </c>
      <c r="B123" s="45" t="s">
        <v>37</v>
      </c>
      <c r="C123" s="34">
        <v>0.2744</v>
      </c>
      <c r="D123" s="8">
        <v>4379.4</v>
      </c>
      <c r="E123" s="13">
        <f t="shared" si="1"/>
        <v>1201.7073599999999</v>
      </c>
    </row>
    <row r="124" spans="1:5" ht="15">
      <c r="A124" s="40">
        <v>6</v>
      </c>
      <c r="B124" s="43" t="s">
        <v>54</v>
      </c>
      <c r="C124" s="33">
        <f>C132*18.5%</f>
        <v>2.08495</v>
      </c>
      <c r="D124" s="8">
        <v>4379.4</v>
      </c>
      <c r="E124" s="52">
        <f t="shared" si="1"/>
        <v>9130.83003</v>
      </c>
    </row>
    <row r="125" spans="1:5" ht="15">
      <c r="A125" s="44">
        <v>6.1</v>
      </c>
      <c r="B125" s="43" t="s">
        <v>128</v>
      </c>
      <c r="C125" s="33">
        <f>C132*9.85%</f>
        <v>1.1100949999999998</v>
      </c>
      <c r="D125" s="8">
        <v>4379.4</v>
      </c>
      <c r="E125" s="52">
        <f t="shared" si="1"/>
        <v>4861.550042999999</v>
      </c>
    </row>
    <row r="126" spans="1:5" ht="15">
      <c r="A126" s="40">
        <v>7</v>
      </c>
      <c r="B126" s="43" t="s">
        <v>38</v>
      </c>
      <c r="C126" s="33">
        <v>0.009</v>
      </c>
      <c r="D126" s="8">
        <v>4379.4</v>
      </c>
      <c r="E126" s="52">
        <f t="shared" si="1"/>
        <v>39.41459999999999</v>
      </c>
    </row>
    <row r="127" spans="1:5" ht="15">
      <c r="A127" s="40">
        <v>8</v>
      </c>
      <c r="B127" s="43" t="s">
        <v>39</v>
      </c>
      <c r="C127" s="37">
        <f>C126+C124+C119+C111+C107+C93+C82</f>
        <v>10.542565419999999</v>
      </c>
      <c r="D127" s="8">
        <v>4379.4</v>
      </c>
      <c r="E127" s="52">
        <f t="shared" si="1"/>
        <v>46170.11100034799</v>
      </c>
    </row>
    <row r="128" spans="1:5" ht="15">
      <c r="A128" s="47">
        <v>9</v>
      </c>
      <c r="B128" s="45" t="s">
        <v>40</v>
      </c>
      <c r="C128" s="34">
        <v>0.6326</v>
      </c>
      <c r="D128" s="8">
        <v>4379.4</v>
      </c>
      <c r="E128" s="13">
        <f>C128*D128</f>
        <v>2770.40844</v>
      </c>
    </row>
    <row r="129" spans="1:5" ht="15">
      <c r="A129" s="47">
        <v>10</v>
      </c>
      <c r="B129" s="45" t="s">
        <v>55</v>
      </c>
      <c r="C129" s="34">
        <v>0.0948</v>
      </c>
      <c r="D129" s="8">
        <v>4379.4</v>
      </c>
      <c r="E129" s="13">
        <f>C129*D129+0.15</f>
        <v>415.31711999999993</v>
      </c>
    </row>
    <row r="130" spans="1:5" ht="15">
      <c r="A130" s="40">
        <v>11</v>
      </c>
      <c r="B130" s="69" t="s">
        <v>41</v>
      </c>
      <c r="C130" s="33">
        <f>C127+C128+C129</f>
        <v>11.269965419999998</v>
      </c>
      <c r="D130" s="8">
        <v>4379.4</v>
      </c>
      <c r="E130" s="52">
        <f>E127+E128+E129</f>
        <v>49355.83656034799</v>
      </c>
    </row>
    <row r="131" spans="1:5" ht="15">
      <c r="A131" s="39"/>
      <c r="B131" s="45"/>
      <c r="C131" s="73"/>
      <c r="D131" s="8"/>
      <c r="E131" s="13"/>
    </row>
    <row r="132" ht="15">
      <c r="C132" s="74">
        <v>11.27</v>
      </c>
    </row>
    <row r="133" spans="1:5" ht="15">
      <c r="A133" s="103" t="s">
        <v>96</v>
      </c>
      <c r="B133" s="103"/>
      <c r="C133" s="103"/>
      <c r="D133" s="103"/>
      <c r="E133" s="103"/>
    </row>
  </sheetData>
  <sheetProtection/>
  <mergeCells count="18">
    <mergeCell ref="A69:E69"/>
    <mergeCell ref="C11:E11"/>
    <mergeCell ref="A1:E1"/>
    <mergeCell ref="A5:E5"/>
    <mergeCell ref="A7:E7"/>
    <mergeCell ref="A8:B8"/>
    <mergeCell ref="A9:B9"/>
    <mergeCell ref="A10:B10"/>
    <mergeCell ref="A3:E3"/>
    <mergeCell ref="A71:E71"/>
    <mergeCell ref="A73:E73"/>
    <mergeCell ref="A75:E75"/>
    <mergeCell ref="A77:E77"/>
    <mergeCell ref="A133:E133"/>
    <mergeCell ref="A78:B78"/>
    <mergeCell ref="A79:B79"/>
    <mergeCell ref="A80:B80"/>
    <mergeCell ref="C81:E81"/>
  </mergeCells>
  <hyperlinks>
    <hyperlink ref="A3:E3" location="ГЛАВНАЯ!A1" display="Вернуться на главную страницу к списку домов"/>
    <hyperlink ref="A69:E69" location="ГЛАВНАЯ!A1" display="Вернуться на главную страницу к списку домов"/>
    <hyperlink ref="A73:E73" location="ГЛАВНАЯ!A1" display="Вернуться на главную страницу к списку домов"/>
    <hyperlink ref="A133:E133" location="ГЛАВНАЯ!A1" display="Вернуться на главную страницу к списку домов"/>
  </hyperlinks>
  <printOptions/>
  <pageMargins left="0.7" right="0.7" top="0.75" bottom="0.75" header="0.3" footer="0.3"/>
  <pageSetup horizontalDpi="180" verticalDpi="18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5.00390625" style="0" customWidth="1"/>
    <col min="3" max="3" width="21.140625" style="0" hidden="1" customWidth="1"/>
    <col min="4" max="4" width="16.7109375" style="0" hidden="1" customWidth="1"/>
    <col min="5" max="5" width="29.7109375" style="0" customWidth="1"/>
  </cols>
  <sheetData>
    <row r="1" spans="1:5" ht="32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135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4423.7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44590.896</v>
      </c>
    </row>
    <row r="10" spans="1:5" ht="40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4423.7</v>
      </c>
      <c r="E11" s="52">
        <f>C11*D11</f>
        <v>9579.879784960001</v>
      </c>
    </row>
    <row r="12" spans="1:5" ht="15">
      <c r="A12" s="2"/>
      <c r="B12" s="2" t="s">
        <v>4</v>
      </c>
      <c r="C12" s="49"/>
      <c r="D12" s="8">
        <f>E7</f>
        <v>4423.7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4423.7</v>
      </c>
      <c r="E13" s="13">
        <f aca="true" t="shared" si="0" ref="E13:E66">C13*D13</f>
        <v>6858.50448</v>
      </c>
    </row>
    <row r="14" spans="1:5" ht="15">
      <c r="A14" s="2"/>
      <c r="B14" s="2" t="s">
        <v>5</v>
      </c>
      <c r="C14" s="6">
        <v>1.5504</v>
      </c>
      <c r="D14" s="8">
        <f>E7</f>
        <v>4423.7</v>
      </c>
      <c r="E14" s="13">
        <f t="shared" si="0"/>
        <v>6858.50448</v>
      </c>
    </row>
    <row r="15" spans="1:5" ht="15">
      <c r="A15" s="2"/>
      <c r="B15" s="2" t="s">
        <v>6</v>
      </c>
      <c r="C15" s="6"/>
      <c r="D15" s="8">
        <f>E7</f>
        <v>4423.7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4423.7</v>
      </c>
      <c r="E16" s="13">
        <f t="shared" si="0"/>
        <v>1385.4179049600002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4423.7</v>
      </c>
      <c r="E17" s="13">
        <f t="shared" si="0"/>
        <v>63.70128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4423.7</v>
      </c>
      <c r="E18" s="13">
        <f t="shared" si="0"/>
        <v>496.33913999999993</v>
      </c>
    </row>
    <row r="19" spans="1:5" ht="15">
      <c r="A19" s="2">
        <v>1.5</v>
      </c>
      <c r="B19" s="39" t="s">
        <v>9</v>
      </c>
      <c r="C19" s="34"/>
      <c r="D19" s="8">
        <f>E7</f>
        <v>4423.7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4423.7</v>
      </c>
      <c r="E20" s="13">
        <f t="shared" si="0"/>
        <v>331.7775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4423.7</v>
      </c>
      <c r="E21" s="13">
        <f t="shared" si="0"/>
        <v>444.13948</v>
      </c>
    </row>
    <row r="22" spans="1:5" ht="15">
      <c r="A22" s="2">
        <v>1.8</v>
      </c>
      <c r="B22" s="39" t="s">
        <v>46</v>
      </c>
      <c r="C22" s="34"/>
      <c r="D22" s="8">
        <f>E7</f>
        <v>4423.7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4423.7</v>
      </c>
      <c r="E23" s="52">
        <f t="shared" si="0"/>
        <v>8168.362049999999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4423.7</v>
      </c>
      <c r="E24" s="13">
        <f t="shared" si="0"/>
        <v>2658.6436999999996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4423.7</v>
      </c>
      <c r="E25" s="13">
        <f t="shared" si="0"/>
        <v>955.9615699999999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4423.7</v>
      </c>
      <c r="E26" s="13">
        <f t="shared" si="0"/>
        <v>2446.3061000000002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4423.7</v>
      </c>
      <c r="E27" s="13">
        <f t="shared" si="0"/>
        <v>127.40256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4423.7</v>
      </c>
      <c r="E28" s="13">
        <f t="shared" si="0"/>
        <v>1031.60684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4423.7</v>
      </c>
      <c r="E29" s="13">
        <f t="shared" si="0"/>
        <v>207.47152999999997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4423.7</v>
      </c>
      <c r="E30" s="13">
        <f t="shared" si="0"/>
        <v>40.69804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4423.7</v>
      </c>
      <c r="E31" s="13">
        <f t="shared" si="0"/>
        <v>124.74834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4423.7</v>
      </c>
      <c r="E32" s="13">
        <f t="shared" si="0"/>
        <v>214.10708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4423.7</v>
      </c>
      <c r="E33" s="13">
        <f t="shared" si="0"/>
        <v>64.14365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4423.7</v>
      </c>
      <c r="E34" s="13">
        <f t="shared" si="0"/>
        <v>116.34331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4423.7</v>
      </c>
      <c r="E35" s="13">
        <f t="shared" si="0"/>
        <v>92.8977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4423.7</v>
      </c>
      <c r="E36" s="13">
        <f t="shared" si="0"/>
        <v>88.03163</v>
      </c>
    </row>
    <row r="37" spans="1:5" ht="15">
      <c r="A37" s="39">
        <v>2.14</v>
      </c>
      <c r="B37" s="45" t="s">
        <v>46</v>
      </c>
      <c r="C37" s="34"/>
      <c r="D37" s="8">
        <f>D34</f>
        <v>4423.7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4423.7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4423.7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4423.7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4423.7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4423.7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4423.7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4423.7</v>
      </c>
      <c r="E44" s="52">
        <f t="shared" si="0"/>
        <v>11456.298308760002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4423.7</v>
      </c>
      <c r="E45" s="13">
        <f t="shared" si="0"/>
        <v>7464.55138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4423.7</v>
      </c>
      <c r="E46" s="13">
        <f t="shared" si="0"/>
        <v>1507.83937876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4423.7</v>
      </c>
      <c r="E47" s="13">
        <f t="shared" si="0"/>
        <v>1200.14981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4423.7</v>
      </c>
      <c r="E48" s="13">
        <f t="shared" si="0"/>
        <v>93.78244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4423.7</v>
      </c>
      <c r="E49" s="13">
        <f t="shared" si="0"/>
        <v>84.0503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4423.7</v>
      </c>
      <c r="E50" s="13">
        <f t="shared" si="0"/>
        <v>15.925320000000001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4423.7</v>
      </c>
      <c r="E51" s="13">
        <f t="shared" si="0"/>
        <v>367.1671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4423.7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4423.7</v>
      </c>
      <c r="E53" s="52">
        <f t="shared" si="0"/>
        <v>4421.72879928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4423.7</v>
      </c>
      <c r="E54" s="13">
        <f t="shared" si="0"/>
        <v>2022.5156399999998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4423.7</v>
      </c>
      <c r="E55" s="13">
        <f t="shared" si="0"/>
        <v>408.54815928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4423.7</v>
      </c>
      <c r="E56" s="13">
        <f t="shared" si="0"/>
        <v>796.266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4423.7</v>
      </c>
      <c r="E57" s="13">
        <f t="shared" si="0"/>
        <v>1154.5857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4423.7</v>
      </c>
      <c r="E58" s="13">
        <f t="shared" si="0"/>
        <v>39.8133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4423.7</v>
      </c>
      <c r="E59" s="52">
        <f t="shared" si="0"/>
        <v>9909.088</v>
      </c>
    </row>
    <row r="60" spans="1:5" ht="15">
      <c r="A60" s="2">
        <v>6.1</v>
      </c>
      <c r="B60" s="4" t="s">
        <v>128</v>
      </c>
      <c r="C60" s="33">
        <f>10.08*9.85%</f>
        <v>0.9928799999999999</v>
      </c>
      <c r="D60" s="8">
        <f>D48</f>
        <v>4423.7</v>
      </c>
      <c r="E60" s="13">
        <f t="shared" si="0"/>
        <v>4392.203255999999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4423.7</v>
      </c>
      <c r="E61" s="52">
        <f t="shared" si="0"/>
        <v>39.8133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f>D52</f>
        <v>4423.7</v>
      </c>
      <c r="E62" s="52">
        <f t="shared" si="0"/>
        <v>43575.170243</v>
      </c>
    </row>
    <row r="63" spans="1:5" ht="15">
      <c r="A63" s="47">
        <v>9</v>
      </c>
      <c r="B63" s="39" t="s">
        <v>40</v>
      </c>
      <c r="C63" s="34">
        <v>0.1997</v>
      </c>
      <c r="D63" s="8">
        <f>D52</f>
        <v>4423.7</v>
      </c>
      <c r="E63" s="13">
        <f t="shared" si="0"/>
        <v>883.41289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f>D53</f>
        <v>4423.7</v>
      </c>
      <c r="E64" s="13">
        <f t="shared" si="0"/>
        <v>132.51193349999997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f>D54</f>
        <v>4423.7</v>
      </c>
      <c r="E65" s="52">
        <f t="shared" si="0"/>
        <v>44591.0950665</v>
      </c>
    </row>
    <row r="66" spans="1:5" ht="15">
      <c r="A66" s="39"/>
      <c r="B66" s="45" t="s">
        <v>56</v>
      </c>
      <c r="C66" s="38">
        <v>10.08</v>
      </c>
      <c r="D66" s="8">
        <f>D55</f>
        <v>4423.7</v>
      </c>
      <c r="E66" s="13">
        <f t="shared" si="0"/>
        <v>44590.896</v>
      </c>
    </row>
    <row r="67" spans="1:5" ht="15" hidden="1">
      <c r="A67" s="103" t="s">
        <v>96</v>
      </c>
      <c r="B67" s="103"/>
      <c r="C67" s="103"/>
      <c r="D67" s="103"/>
      <c r="E67" s="103"/>
    </row>
    <row r="69" spans="1:5" ht="42.7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135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4423.7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49855.098999999995</v>
      </c>
    </row>
    <row r="78" spans="1:5" ht="47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4423.7</v>
      </c>
      <c r="E79" s="52">
        <f>C79*D79</f>
        <v>10270.43085658</v>
      </c>
    </row>
    <row r="80" spans="1:5" ht="15">
      <c r="A80" s="60"/>
      <c r="B80" s="61" t="s">
        <v>4</v>
      </c>
      <c r="C80" s="62"/>
      <c r="D80" s="8">
        <f>E75</f>
        <v>4423.7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4423.7</v>
      </c>
      <c r="E81" s="13">
        <f aca="true" t="shared" si="1" ref="E81:E125">C81*D81</f>
        <v>7395.099289999999</v>
      </c>
    </row>
    <row r="82" spans="1:5" ht="15">
      <c r="A82" s="2"/>
      <c r="B82" s="4" t="s">
        <v>5</v>
      </c>
      <c r="C82" s="6">
        <v>1.6717</v>
      </c>
      <c r="D82" s="8">
        <f>E75</f>
        <v>4423.7</v>
      </c>
      <c r="E82" s="13">
        <f t="shared" si="1"/>
        <v>7395.099289999999</v>
      </c>
    </row>
    <row r="83" spans="1:5" ht="15">
      <c r="A83" s="2"/>
      <c r="B83" s="4" t="s">
        <v>6</v>
      </c>
      <c r="C83" s="6"/>
      <c r="D83" s="8">
        <f>E75</f>
        <v>4423.7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4423.7</v>
      </c>
      <c r="E84" s="13">
        <f t="shared" si="1"/>
        <v>1493.81005658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4423.7</v>
      </c>
      <c r="E85" s="13">
        <f t="shared" si="1"/>
        <v>63.25891</v>
      </c>
    </row>
    <row r="86" spans="1:5" ht="15">
      <c r="A86" s="2">
        <v>1.4</v>
      </c>
      <c r="B86" s="45" t="s">
        <v>9</v>
      </c>
      <c r="C86" s="34"/>
      <c r="D86" s="8">
        <f>E75</f>
        <v>4423.7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4423.7</v>
      </c>
      <c r="E87" s="13">
        <f t="shared" si="1"/>
        <v>360.97392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4423.7</v>
      </c>
      <c r="E88" s="13">
        <f t="shared" si="1"/>
        <v>514.91868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4423.7</v>
      </c>
      <c r="E89" s="13">
        <f t="shared" si="1"/>
        <v>442.37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4423.7</v>
      </c>
      <c r="E90" s="52">
        <f t="shared" si="1"/>
        <v>9626.85594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4423.7</v>
      </c>
      <c r="E91" s="13">
        <f t="shared" si="1"/>
        <v>2738.71267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4423.7</v>
      </c>
      <c r="E92" s="13">
        <f t="shared" si="1"/>
        <v>1032.04921</v>
      </c>
    </row>
    <row r="93" spans="1:5" ht="15">
      <c r="A93" s="39">
        <v>2.3</v>
      </c>
      <c r="B93" s="45" t="s">
        <v>15</v>
      </c>
      <c r="C93" s="34">
        <v>0.6167</v>
      </c>
      <c r="D93" s="8">
        <f>E75</f>
        <v>4423.7</v>
      </c>
      <c r="E93" s="13">
        <f t="shared" si="1"/>
        <v>2728.09579</v>
      </c>
    </row>
    <row r="94" spans="1:5" ht="23.25">
      <c r="A94" s="39">
        <v>2.4</v>
      </c>
      <c r="B94" s="45" t="s">
        <v>47</v>
      </c>
      <c r="C94" s="34">
        <v>0.0334</v>
      </c>
      <c r="D94" s="8">
        <f>E75</f>
        <v>4423.7</v>
      </c>
      <c r="E94" s="13">
        <f t="shared" si="1"/>
        <v>147.75158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4423.7</v>
      </c>
      <c r="E95" s="13">
        <f t="shared" si="1"/>
        <v>1153.25859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4423.7</v>
      </c>
      <c r="E96" s="13">
        <f t="shared" si="1"/>
        <v>368.93658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4423.7</v>
      </c>
      <c r="E97" s="13">
        <f t="shared" si="1"/>
        <v>40.69804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4423.7</v>
      </c>
      <c r="E98" s="13">
        <f t="shared" si="1"/>
        <v>595.8723899999999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4423.7</v>
      </c>
      <c r="E99" s="13">
        <f t="shared" si="1"/>
        <v>213.66471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4423.7</v>
      </c>
      <c r="E100" s="13">
        <f t="shared" si="1"/>
        <v>63.70128</v>
      </c>
    </row>
    <row r="101" spans="1:5" ht="15">
      <c r="A101" s="39">
        <v>2.11</v>
      </c>
      <c r="B101" s="45" t="s">
        <v>20</v>
      </c>
      <c r="C101" s="34">
        <v>0.0542</v>
      </c>
      <c r="D101" s="8">
        <f>D98</f>
        <v>4423.7</v>
      </c>
      <c r="E101" s="13">
        <f t="shared" si="1"/>
        <v>239.76453999999998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4423.7</v>
      </c>
      <c r="E102" s="13">
        <f t="shared" si="1"/>
        <v>216.7613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4423.7</v>
      </c>
      <c r="E103" s="13">
        <f t="shared" si="1"/>
        <v>87.58926000000001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4423.7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4423.7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4423.7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4423.7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f>D107</f>
        <v>4423.7</v>
      </c>
      <c r="E108" s="52">
        <f t="shared" si="1"/>
        <v>12502.613154993998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4423.7</v>
      </c>
      <c r="E109" s="13">
        <f t="shared" si="1"/>
        <v>8092.71678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4423.7</v>
      </c>
      <c r="E110" s="13">
        <f t="shared" si="1"/>
        <v>1634.72878956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4423.7</v>
      </c>
      <c r="E111" s="13">
        <f t="shared" si="1"/>
        <v>1459.1168354339998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4423.7</v>
      </c>
      <c r="E112" s="13">
        <f t="shared" si="1"/>
        <v>69.45209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4423.7</v>
      </c>
      <c r="E113" s="13">
        <f t="shared" si="1"/>
        <v>15.925320000000001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4423.7</v>
      </c>
      <c r="E114" s="13">
        <f t="shared" si="1"/>
        <v>367.1671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4423.7</v>
      </c>
      <c r="E115" s="13">
        <f t="shared" si="1"/>
        <v>863.50624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4423.7</v>
      </c>
      <c r="E116" s="52">
        <f t="shared" si="1"/>
        <v>4974.24008188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4423.7</v>
      </c>
      <c r="E117" s="13">
        <f t="shared" si="1"/>
        <v>2460.46194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4423.7</v>
      </c>
      <c r="E118" s="13">
        <f t="shared" si="1"/>
        <v>497.01331188000006</v>
      </c>
    </row>
    <row r="119" spans="1:5" ht="15">
      <c r="A119" s="39">
        <v>5.3</v>
      </c>
      <c r="B119" s="45" t="s">
        <v>36</v>
      </c>
      <c r="C119" s="34">
        <v>0.1815</v>
      </c>
      <c r="D119" s="8">
        <f>D112</f>
        <v>4423.7</v>
      </c>
      <c r="E119" s="13">
        <f t="shared" si="1"/>
        <v>802.9015499999999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4423.7</v>
      </c>
      <c r="E120" s="13">
        <f t="shared" si="1"/>
        <v>1213.8632799999998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4423.7</v>
      </c>
      <c r="E121" s="52">
        <f t="shared" si="1"/>
        <v>9223.193315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4423.7</v>
      </c>
      <c r="E122" s="52">
        <f t="shared" si="1"/>
        <v>4910.727251499999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4423.7</v>
      </c>
      <c r="E123" s="52">
        <f t="shared" si="1"/>
        <v>39.8133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4423.7</v>
      </c>
      <c r="E124" s="52">
        <f t="shared" si="1"/>
        <v>46637.14664845399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4423.7</v>
      </c>
      <c r="E125" s="13">
        <f t="shared" si="1"/>
        <v>2798.43262</v>
      </c>
    </row>
    <row r="126" spans="1:5" ht="15">
      <c r="A126" s="47">
        <v>10</v>
      </c>
      <c r="B126" s="45" t="s">
        <v>55</v>
      </c>
      <c r="C126" s="34">
        <v>0.0948</v>
      </c>
      <c r="D126" s="8">
        <f>D116</f>
        <v>4423.7</v>
      </c>
      <c r="E126" s="13">
        <v>419.52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4423.7</v>
      </c>
      <c r="E127" s="52">
        <f>E124+E125+E126</f>
        <v>49855.09926845399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7.57421875" style="0" customWidth="1"/>
    <col min="3" max="3" width="23.28125" style="0" hidden="1" customWidth="1"/>
    <col min="4" max="4" width="25.57421875" style="0" hidden="1" customWidth="1"/>
    <col min="5" max="5" width="26.00390625" style="0" customWidth="1"/>
  </cols>
  <sheetData>
    <row r="1" spans="1:5" ht="35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114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833.2</v>
      </c>
    </row>
    <row r="8" spans="1:5" ht="15">
      <c r="A8" s="96" t="s">
        <v>2</v>
      </c>
      <c r="B8" s="96"/>
      <c r="C8" s="8"/>
      <c r="D8" s="8"/>
      <c r="E8" s="9">
        <v>8.29</v>
      </c>
    </row>
    <row r="9" spans="1:5" ht="15">
      <c r="A9" s="97"/>
      <c r="B9" s="97"/>
      <c r="C9" s="8"/>
      <c r="D9" s="8"/>
      <c r="E9" s="14">
        <f>E7*E8</f>
        <v>6907.228</v>
      </c>
    </row>
    <row r="10" spans="1:5" ht="39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1.1583136</v>
      </c>
      <c r="D11" s="8">
        <v>833.2</v>
      </c>
      <c r="E11" s="52">
        <f>C11*D11</f>
        <v>965.1068915200001</v>
      </c>
    </row>
    <row r="12" spans="1:5" ht="15">
      <c r="A12" s="2"/>
      <c r="B12" s="2" t="s">
        <v>4</v>
      </c>
      <c r="C12" s="49"/>
      <c r="D12" s="8">
        <f>E7</f>
        <v>833.2</v>
      </c>
      <c r="E12" s="13">
        <f aca="true" t="shared" si="0" ref="E12:E65">C12*D12</f>
        <v>0</v>
      </c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833.2</v>
      </c>
      <c r="E13" s="13">
        <f t="shared" si="0"/>
        <v>605.5697600000001</v>
      </c>
    </row>
    <row r="14" spans="1:5" ht="15">
      <c r="A14" s="2"/>
      <c r="B14" s="2" t="s">
        <v>5</v>
      </c>
      <c r="C14" s="6">
        <v>0.7268</v>
      </c>
      <c r="D14" s="8">
        <f>E7</f>
        <v>833.2</v>
      </c>
      <c r="E14" s="13">
        <f t="shared" si="0"/>
        <v>605.5697600000001</v>
      </c>
    </row>
    <row r="15" spans="1:5" ht="15">
      <c r="A15" s="2"/>
      <c r="B15" s="2" t="s">
        <v>6</v>
      </c>
      <c r="C15" s="6"/>
      <c r="D15" s="8">
        <f>E7</f>
        <v>833.2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0.14681360000000002</v>
      </c>
      <c r="D16" s="8">
        <f>E7</f>
        <v>833.2</v>
      </c>
      <c r="E16" s="13">
        <f t="shared" si="0"/>
        <v>122.32509152000002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833.2</v>
      </c>
      <c r="E17" s="13">
        <f t="shared" si="0"/>
        <v>10.33168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833.2</v>
      </c>
      <c r="E18" s="13">
        <f t="shared" si="0"/>
        <v>80.73708</v>
      </c>
    </row>
    <row r="19" spans="1:5" ht="15">
      <c r="A19" s="2">
        <v>1.5</v>
      </c>
      <c r="B19" s="39" t="s">
        <v>9</v>
      </c>
      <c r="C19" s="34"/>
      <c r="D19" s="8">
        <f>E7</f>
        <v>833.2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833.2</v>
      </c>
      <c r="E20" s="13">
        <f t="shared" si="0"/>
        <v>62.49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833.2</v>
      </c>
      <c r="E21" s="13">
        <f t="shared" si="0"/>
        <v>83.65328000000001</v>
      </c>
    </row>
    <row r="22" spans="1:5" ht="15">
      <c r="A22" s="2">
        <v>1.8</v>
      </c>
      <c r="B22" s="39" t="s">
        <v>46</v>
      </c>
      <c r="C22" s="34"/>
      <c r="D22" s="8">
        <f>E7</f>
        <v>833.2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1.8738</v>
      </c>
      <c r="D23" s="8">
        <f>E7</f>
        <v>833.2</v>
      </c>
      <c r="E23" s="52">
        <f t="shared" si="0"/>
        <v>1561.25016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833.2</v>
      </c>
      <c r="E24" s="13">
        <f t="shared" si="0"/>
        <v>500.7532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833.2</v>
      </c>
      <c r="E25" s="13">
        <f t="shared" si="0"/>
        <v>180.05452</v>
      </c>
    </row>
    <row r="26" spans="1:5" ht="15">
      <c r="A26" s="39">
        <v>2.3</v>
      </c>
      <c r="B26" s="45" t="s">
        <v>15</v>
      </c>
      <c r="C26" s="34">
        <v>0.6313</v>
      </c>
      <c r="D26" s="8">
        <f>E7</f>
        <v>833.2</v>
      </c>
      <c r="E26" s="13">
        <f t="shared" si="0"/>
        <v>525.99916</v>
      </c>
    </row>
    <row r="27" spans="1:5" ht="15">
      <c r="A27" s="39">
        <v>2.4</v>
      </c>
      <c r="B27" s="45" t="s">
        <v>47</v>
      </c>
      <c r="C27" s="34">
        <v>0.047</v>
      </c>
      <c r="D27" s="8">
        <f>E7</f>
        <v>833.2</v>
      </c>
      <c r="E27" s="13">
        <f t="shared" si="0"/>
        <v>39.1604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833.2</v>
      </c>
      <c r="E28" s="13">
        <f t="shared" si="0"/>
        <v>194.30224</v>
      </c>
    </row>
    <row r="29" spans="1:5" ht="15">
      <c r="A29" s="39">
        <v>2.6</v>
      </c>
      <c r="B29" s="39" t="s">
        <v>48</v>
      </c>
      <c r="C29" s="34"/>
      <c r="D29" s="8">
        <f>E7</f>
        <v>833.2</v>
      </c>
      <c r="E29" s="13">
        <f t="shared" si="0"/>
        <v>0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833.2</v>
      </c>
      <c r="E30" s="13">
        <f t="shared" si="0"/>
        <v>7.66544</v>
      </c>
    </row>
    <row r="31" spans="1:5" ht="15">
      <c r="A31" s="39">
        <v>2.8</v>
      </c>
      <c r="B31" s="39" t="s">
        <v>49</v>
      </c>
      <c r="C31" s="34">
        <v>0.0059</v>
      </c>
      <c r="D31" s="8">
        <f>D30</f>
        <v>833.2</v>
      </c>
      <c r="E31" s="13">
        <f t="shared" si="0"/>
        <v>4.9158800000000005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833.2</v>
      </c>
      <c r="E32" s="13">
        <f t="shared" si="0"/>
        <v>40.32688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833.2</v>
      </c>
      <c r="E33" s="13">
        <f t="shared" si="0"/>
        <v>12.081400000000002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833.2</v>
      </c>
      <c r="E34" s="13">
        <f t="shared" si="0"/>
        <v>21.91316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833.2</v>
      </c>
      <c r="E35" s="13">
        <f t="shared" si="0"/>
        <v>17.497200000000003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833.2</v>
      </c>
      <c r="E36" s="13">
        <f t="shared" si="0"/>
        <v>16.58068</v>
      </c>
    </row>
    <row r="37" spans="1:5" ht="15">
      <c r="A37" s="39">
        <v>2.14</v>
      </c>
      <c r="B37" s="45" t="s">
        <v>46</v>
      </c>
      <c r="C37" s="34"/>
      <c r="D37" s="8">
        <f>D34</f>
        <v>833.2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833.2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f>D38</f>
        <v>833.2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f>D39</f>
        <v>833.2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f>D39</f>
        <v>833.2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833.2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833.2</v>
      </c>
      <c r="E43" s="13">
        <f t="shared" si="0"/>
        <v>0</v>
      </c>
    </row>
    <row r="44" spans="1:5" ht="15">
      <c r="A44" s="40">
        <v>4</v>
      </c>
      <c r="B44" s="43" t="s">
        <v>29</v>
      </c>
      <c r="C44" s="33">
        <f>SUM(C45:C52)</f>
        <v>2.4542548</v>
      </c>
      <c r="D44" s="8">
        <f>D41</f>
        <v>833.2</v>
      </c>
      <c r="E44" s="52">
        <f t="shared" si="0"/>
        <v>2044.8850993600004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833.2</v>
      </c>
      <c r="E45" s="13">
        <f t="shared" si="0"/>
        <v>1405.9416800000001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833.2</v>
      </c>
      <c r="E46" s="13">
        <f t="shared" si="0"/>
        <v>284.00021936</v>
      </c>
    </row>
    <row r="47" spans="1:5" ht="15">
      <c r="A47" s="39">
        <v>4.3</v>
      </c>
      <c r="B47" s="39" t="s">
        <v>30</v>
      </c>
      <c r="C47" s="34">
        <v>0.2078</v>
      </c>
      <c r="D47" s="8">
        <f>D43</f>
        <v>833.2</v>
      </c>
      <c r="E47" s="13">
        <f t="shared" si="0"/>
        <v>173.13896000000003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833.2</v>
      </c>
      <c r="E48" s="13">
        <f t="shared" si="0"/>
        <v>17.66384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833.2</v>
      </c>
      <c r="E49" s="13">
        <f t="shared" si="0"/>
        <v>15.8308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833.2</v>
      </c>
      <c r="E50" s="13">
        <f t="shared" si="0"/>
        <v>2.9995200000000004</v>
      </c>
    </row>
    <row r="51" spans="1:5" ht="15">
      <c r="A51" s="39">
        <v>4.7</v>
      </c>
      <c r="B51" s="39" t="s">
        <v>34</v>
      </c>
      <c r="C51" s="34">
        <v>0.011</v>
      </c>
      <c r="D51" s="8">
        <f>D44</f>
        <v>833.2</v>
      </c>
      <c r="E51" s="13">
        <f t="shared" si="0"/>
        <v>9.1652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833.2</v>
      </c>
      <c r="E52" s="13">
        <f t="shared" si="0"/>
        <v>136.14488</v>
      </c>
    </row>
    <row r="53" spans="1:5" ht="15">
      <c r="A53" s="40">
        <v>5</v>
      </c>
      <c r="B53" s="44" t="s">
        <v>35</v>
      </c>
      <c r="C53" s="33">
        <f>SUM(C54:C58)</f>
        <v>0.7180460000000001</v>
      </c>
      <c r="D53" s="8">
        <f>D43</f>
        <v>833.2</v>
      </c>
      <c r="E53" s="52">
        <f t="shared" si="0"/>
        <v>598.2759272000001</v>
      </c>
    </row>
    <row r="54" spans="1:5" ht="23.25">
      <c r="A54" s="39">
        <v>5.1</v>
      </c>
      <c r="B54" s="45" t="s">
        <v>53</v>
      </c>
      <c r="C54" s="34">
        <v>0.223</v>
      </c>
      <c r="D54" s="8">
        <f>D43</f>
        <v>833.2</v>
      </c>
      <c r="E54" s="13">
        <f t="shared" si="0"/>
        <v>185.80360000000002</v>
      </c>
    </row>
    <row r="55" spans="1:5" ht="15">
      <c r="A55" s="39">
        <v>5.2</v>
      </c>
      <c r="B55" s="45" t="s">
        <v>125</v>
      </c>
      <c r="C55" s="34">
        <f>C54*0.202</f>
        <v>0.045046</v>
      </c>
      <c r="D55" s="8">
        <f>D43</f>
        <v>833.2</v>
      </c>
      <c r="E55" s="13">
        <f t="shared" si="0"/>
        <v>37.532327200000005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833.2</v>
      </c>
      <c r="E56" s="13">
        <f t="shared" si="0"/>
        <v>149.976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833.2</v>
      </c>
      <c r="E57" s="13">
        <f t="shared" si="0"/>
        <v>217.4652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833.2</v>
      </c>
      <c r="E58" s="13">
        <f t="shared" si="0"/>
        <v>7.4988</v>
      </c>
    </row>
    <row r="59" spans="1:5" ht="15">
      <c r="A59" s="40">
        <v>6</v>
      </c>
      <c r="B59" s="43" t="s">
        <v>54</v>
      </c>
      <c r="C59" s="33">
        <v>2.0766</v>
      </c>
      <c r="D59" s="8">
        <f>D48</f>
        <v>833.2</v>
      </c>
      <c r="E59" s="52">
        <f t="shared" si="0"/>
        <v>1730.22312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833.2</v>
      </c>
      <c r="E60" s="52">
        <f t="shared" si="0"/>
        <v>7.4988</v>
      </c>
    </row>
    <row r="61" spans="1:5" ht="15">
      <c r="A61" s="40">
        <v>8</v>
      </c>
      <c r="B61" s="44" t="s">
        <v>39</v>
      </c>
      <c r="C61" s="37">
        <f>C60+C59+C53+C44+C38+C23+C11</f>
        <v>8.2900144</v>
      </c>
      <c r="D61" s="8">
        <f>D52</f>
        <v>833.2</v>
      </c>
      <c r="E61" s="52">
        <f t="shared" si="0"/>
        <v>6907.239998080001</v>
      </c>
    </row>
    <row r="62" spans="1:5" ht="15">
      <c r="A62" s="47">
        <v>9</v>
      </c>
      <c r="B62" s="39" t="s">
        <v>40</v>
      </c>
      <c r="C62" s="34"/>
      <c r="D62" s="8">
        <f>D52</f>
        <v>833.2</v>
      </c>
      <c r="E62" s="13">
        <f t="shared" si="0"/>
        <v>0</v>
      </c>
    </row>
    <row r="63" spans="1:5" ht="15">
      <c r="A63" s="47">
        <v>10</v>
      </c>
      <c r="B63" s="39" t="s">
        <v>55</v>
      </c>
      <c r="C63" s="34">
        <f>C62*15%</f>
        <v>0</v>
      </c>
      <c r="D63" s="8">
        <f>D53</f>
        <v>833.2</v>
      </c>
      <c r="E63" s="13">
        <f t="shared" si="0"/>
        <v>0</v>
      </c>
    </row>
    <row r="64" spans="1:5" ht="15">
      <c r="A64" s="40">
        <v>11</v>
      </c>
      <c r="B64" s="40" t="s">
        <v>41</v>
      </c>
      <c r="C64" s="33">
        <f>C61+C62+C63</f>
        <v>8.2900144</v>
      </c>
      <c r="D64" s="8">
        <f>D54</f>
        <v>833.2</v>
      </c>
      <c r="E64" s="52">
        <f t="shared" si="0"/>
        <v>6907.239998080001</v>
      </c>
    </row>
    <row r="65" spans="1:5" ht="15">
      <c r="A65" s="39"/>
      <c r="B65" s="45" t="s">
        <v>56</v>
      </c>
      <c r="C65" s="38">
        <v>8.29</v>
      </c>
      <c r="D65" s="8">
        <f>D55</f>
        <v>833.2</v>
      </c>
      <c r="E65" s="13">
        <f t="shared" si="0"/>
        <v>6907.228</v>
      </c>
    </row>
    <row r="66" spans="1:5" ht="15" hidden="1">
      <c r="A66" s="103" t="s">
        <v>96</v>
      </c>
      <c r="B66" s="103"/>
      <c r="C66" s="103"/>
      <c r="D66" s="103"/>
      <c r="E66" s="103"/>
    </row>
    <row r="68" spans="1:5" ht="43.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114</v>
      </c>
      <c r="B72" s="101"/>
      <c r="C72" s="101"/>
      <c r="D72" s="101"/>
      <c r="E72" s="101"/>
    </row>
    <row r="74" spans="1:5" ht="15">
      <c r="A74" s="96" t="s">
        <v>1</v>
      </c>
      <c r="B74" s="96"/>
      <c r="C74" s="8"/>
      <c r="D74" s="8"/>
      <c r="E74" s="9">
        <v>833.2</v>
      </c>
    </row>
    <row r="75" spans="1:5" ht="15">
      <c r="A75" s="96" t="s">
        <v>2</v>
      </c>
      <c r="B75" s="96"/>
      <c r="C75" s="8"/>
      <c r="D75" s="8"/>
      <c r="E75" s="9">
        <v>9.27</v>
      </c>
    </row>
    <row r="76" spans="1:5" ht="15">
      <c r="A76" s="97"/>
      <c r="B76" s="97"/>
      <c r="C76" s="8"/>
      <c r="D76" s="8"/>
      <c r="E76" s="14">
        <f>E74*E75</f>
        <v>7723.764</v>
      </c>
    </row>
    <row r="77" spans="1:5" ht="40.5" customHeight="1">
      <c r="A77" s="10" t="s">
        <v>43</v>
      </c>
      <c r="B77" s="11" t="s">
        <v>3</v>
      </c>
      <c r="C77" s="98" t="s">
        <v>42</v>
      </c>
      <c r="D77" s="98"/>
      <c r="E77" s="98"/>
    </row>
    <row r="78" spans="1:5" ht="15">
      <c r="A78" s="42">
        <v>1</v>
      </c>
      <c r="B78" s="43" t="s">
        <v>44</v>
      </c>
      <c r="C78" s="33">
        <f>SUM(C81:C88)</f>
        <v>2.1634834</v>
      </c>
      <c r="D78" s="8">
        <v>833.2</v>
      </c>
      <c r="E78" s="52">
        <f>C78*D78</f>
        <v>1802.6143688800003</v>
      </c>
    </row>
    <row r="79" spans="1:5" ht="15">
      <c r="A79" s="60"/>
      <c r="B79" s="61" t="s">
        <v>4</v>
      </c>
      <c r="C79" s="62"/>
      <c r="D79" s="8">
        <f>E74</f>
        <v>833.2</v>
      </c>
      <c r="E79" s="13"/>
    </row>
    <row r="80" spans="1:5" ht="15">
      <c r="A80" s="3">
        <v>1.1</v>
      </c>
      <c r="B80" s="4" t="s">
        <v>45</v>
      </c>
      <c r="C80" s="5">
        <f>C81+C82</f>
        <v>1.6217</v>
      </c>
      <c r="D80" s="8">
        <f>E74</f>
        <v>833.2</v>
      </c>
      <c r="E80" s="13">
        <f aca="true" t="shared" si="1" ref="E80:E120">C80*D80</f>
        <v>1351.20044</v>
      </c>
    </row>
    <row r="81" spans="1:5" ht="15">
      <c r="A81" s="2"/>
      <c r="B81" s="4" t="s">
        <v>5</v>
      </c>
      <c r="C81" s="6">
        <v>1.6217</v>
      </c>
      <c r="D81" s="8">
        <f>E74</f>
        <v>833.2</v>
      </c>
      <c r="E81" s="13">
        <f t="shared" si="1"/>
        <v>1351.20044</v>
      </c>
    </row>
    <row r="82" spans="1:5" ht="15">
      <c r="A82" s="2"/>
      <c r="B82" s="4" t="s">
        <v>6</v>
      </c>
      <c r="C82" s="6"/>
      <c r="D82" s="8">
        <f>E74</f>
        <v>833.2</v>
      </c>
      <c r="E82" s="13"/>
    </row>
    <row r="83" spans="1:5" ht="15">
      <c r="A83" s="2">
        <v>1.2</v>
      </c>
      <c r="B83" s="4" t="s">
        <v>125</v>
      </c>
      <c r="C83" s="6">
        <f>(C81+C82)*0.202</f>
        <v>0.3275834</v>
      </c>
      <c r="D83" s="8">
        <f>E74</f>
        <v>833.2</v>
      </c>
      <c r="E83" s="13">
        <f t="shared" si="1"/>
        <v>272.94248888000004</v>
      </c>
    </row>
    <row r="84" spans="1:5" ht="23.25">
      <c r="A84" s="2">
        <v>1.3</v>
      </c>
      <c r="B84" s="4" t="s">
        <v>147</v>
      </c>
      <c r="C84" s="6">
        <v>0.0162</v>
      </c>
      <c r="D84" s="8">
        <f>E74</f>
        <v>833.2</v>
      </c>
      <c r="E84" s="13">
        <f t="shared" si="1"/>
        <v>13.49784</v>
      </c>
    </row>
    <row r="85" spans="1:5" ht="15">
      <c r="A85" s="2">
        <v>1.4</v>
      </c>
      <c r="B85" s="45" t="s">
        <v>9</v>
      </c>
      <c r="C85" s="34"/>
      <c r="D85" s="8">
        <f>E74</f>
        <v>833.2</v>
      </c>
      <c r="E85" s="13"/>
    </row>
    <row r="86" spans="1:5" ht="15">
      <c r="A86" s="2">
        <v>1.5</v>
      </c>
      <c r="B86" s="45" t="s">
        <v>10</v>
      </c>
      <c r="C86" s="34">
        <v>0.0816</v>
      </c>
      <c r="D86" s="8">
        <f>E74</f>
        <v>833.2</v>
      </c>
      <c r="E86" s="13">
        <f t="shared" si="1"/>
        <v>67.98912000000001</v>
      </c>
    </row>
    <row r="87" spans="1:5" ht="15">
      <c r="A87" s="2">
        <v>1.6</v>
      </c>
      <c r="B87" s="45" t="s">
        <v>148</v>
      </c>
      <c r="C87" s="34">
        <v>0.1164</v>
      </c>
      <c r="D87" s="8">
        <f>E74</f>
        <v>833.2</v>
      </c>
      <c r="E87" s="13">
        <f t="shared" si="1"/>
        <v>96.98448</v>
      </c>
    </row>
    <row r="88" spans="1:5" ht="15">
      <c r="A88" s="2">
        <v>1.7</v>
      </c>
      <c r="B88" s="45" t="s">
        <v>149</v>
      </c>
      <c r="D88" s="8">
        <f>E74</f>
        <v>833.2</v>
      </c>
      <c r="E88" s="13"/>
    </row>
    <row r="89" spans="1:5" ht="15">
      <c r="A89" s="40">
        <v>2</v>
      </c>
      <c r="B89" s="43" t="s">
        <v>12</v>
      </c>
      <c r="C89" s="33">
        <f>SUM(C90:C102)</f>
        <v>2.7914</v>
      </c>
      <c r="D89" s="8">
        <f>E74</f>
        <v>833.2</v>
      </c>
      <c r="E89" s="52">
        <f t="shared" si="1"/>
        <v>2325.79448</v>
      </c>
    </row>
    <row r="90" spans="1:5" ht="15">
      <c r="A90" s="39">
        <v>2.1</v>
      </c>
      <c r="B90" s="45" t="s">
        <v>13</v>
      </c>
      <c r="C90" s="34">
        <v>0.6191</v>
      </c>
      <c r="D90" s="8">
        <f>E74</f>
        <v>833.2</v>
      </c>
      <c r="E90" s="13">
        <f t="shared" si="1"/>
        <v>515.83412</v>
      </c>
    </row>
    <row r="91" spans="1:5" ht="15">
      <c r="A91" s="39">
        <v>2.2</v>
      </c>
      <c r="B91" s="45" t="s">
        <v>14</v>
      </c>
      <c r="C91" s="34">
        <v>0.2333</v>
      </c>
      <c r="D91" s="8">
        <f>E74</f>
        <v>833.2</v>
      </c>
      <c r="E91" s="13">
        <f t="shared" si="1"/>
        <v>194.38556000000003</v>
      </c>
    </row>
    <row r="92" spans="1:5" ht="15">
      <c r="A92" s="39">
        <v>2.3</v>
      </c>
      <c r="B92" s="45" t="s">
        <v>15</v>
      </c>
      <c r="C92" s="34">
        <v>1.373</v>
      </c>
      <c r="D92" s="8">
        <f>E74</f>
        <v>833.2</v>
      </c>
      <c r="E92" s="13">
        <f t="shared" si="1"/>
        <v>1143.9836</v>
      </c>
    </row>
    <row r="93" spans="1:5" ht="15">
      <c r="A93" s="39">
        <v>2.4</v>
      </c>
      <c r="B93" s="45" t="s">
        <v>47</v>
      </c>
      <c r="C93" s="34">
        <v>0.03</v>
      </c>
      <c r="D93" s="8">
        <f>E74</f>
        <v>833.2</v>
      </c>
      <c r="E93" s="13">
        <f t="shared" si="1"/>
        <v>24.996</v>
      </c>
    </row>
    <row r="94" spans="1:5" ht="15">
      <c r="A94" s="39">
        <v>2.5</v>
      </c>
      <c r="B94" s="45" t="s">
        <v>16</v>
      </c>
      <c r="C94" s="34">
        <v>0.2607</v>
      </c>
      <c r="D94" s="8">
        <f>E74</f>
        <v>833.2</v>
      </c>
      <c r="E94" s="13">
        <f t="shared" si="1"/>
        <v>217.21524</v>
      </c>
    </row>
    <row r="95" spans="1:5" ht="15">
      <c r="A95" s="39">
        <v>2.6</v>
      </c>
      <c r="B95" s="45" t="s">
        <v>48</v>
      </c>
      <c r="C95" s="34">
        <v>0.1465</v>
      </c>
      <c r="D95" s="12">
        <f>E74</f>
        <v>833.2</v>
      </c>
      <c r="E95" s="13">
        <f t="shared" si="1"/>
        <v>122.0638</v>
      </c>
    </row>
    <row r="96" spans="1:5" ht="23.25">
      <c r="A96" s="39">
        <v>2.7</v>
      </c>
      <c r="B96" s="45" t="s">
        <v>17</v>
      </c>
      <c r="C96" s="34">
        <v>0.0092</v>
      </c>
      <c r="D96" s="8">
        <f>E74</f>
        <v>833.2</v>
      </c>
      <c r="E96" s="13">
        <f t="shared" si="1"/>
        <v>7.66544</v>
      </c>
    </row>
    <row r="97" spans="1:5" ht="15">
      <c r="A97" s="39">
        <v>2.8</v>
      </c>
      <c r="B97" s="45" t="s">
        <v>150</v>
      </c>
      <c r="C97" s="34"/>
      <c r="D97" s="8">
        <f>D96</f>
        <v>833.2</v>
      </c>
      <c r="E97" s="13"/>
    </row>
    <row r="98" spans="1:5" ht="15">
      <c r="A98" s="39">
        <v>2.9</v>
      </c>
      <c r="B98" s="45" t="s">
        <v>18</v>
      </c>
      <c r="C98" s="34">
        <v>0.0483</v>
      </c>
      <c r="D98" s="8">
        <f>D97</f>
        <v>833.2</v>
      </c>
      <c r="E98" s="13">
        <f t="shared" si="1"/>
        <v>40.24356</v>
      </c>
    </row>
    <row r="99" spans="1:5" ht="15">
      <c r="A99" s="46" t="s">
        <v>50</v>
      </c>
      <c r="B99" s="45" t="s">
        <v>19</v>
      </c>
      <c r="C99" s="34">
        <v>0.0144</v>
      </c>
      <c r="D99" s="8">
        <f>D97</f>
        <v>833.2</v>
      </c>
      <c r="E99" s="13">
        <f t="shared" si="1"/>
        <v>11.99808</v>
      </c>
    </row>
    <row r="100" spans="1:5" ht="15">
      <c r="A100" s="39">
        <v>2.11</v>
      </c>
      <c r="B100" s="45" t="s">
        <v>20</v>
      </c>
      <c r="C100" s="34">
        <v>0.0262</v>
      </c>
      <c r="D100" s="8">
        <f>D97</f>
        <v>833.2</v>
      </c>
      <c r="E100" s="13">
        <f t="shared" si="1"/>
        <v>21.82984</v>
      </c>
    </row>
    <row r="101" spans="1:5" ht="15">
      <c r="A101" s="39">
        <v>2.12</v>
      </c>
      <c r="B101" s="45" t="s">
        <v>21</v>
      </c>
      <c r="C101" s="34">
        <v>0.0109</v>
      </c>
      <c r="D101" s="8">
        <f>D98</f>
        <v>833.2</v>
      </c>
      <c r="E101" s="13">
        <f t="shared" si="1"/>
        <v>9.08188</v>
      </c>
    </row>
    <row r="102" spans="1:5" ht="23.25">
      <c r="A102" s="39">
        <v>2.13</v>
      </c>
      <c r="B102" s="45" t="s">
        <v>151</v>
      </c>
      <c r="C102" s="34">
        <v>0.0198</v>
      </c>
      <c r="D102" s="8">
        <f>D101</f>
        <v>833.2</v>
      </c>
      <c r="E102" s="13">
        <f t="shared" si="1"/>
        <v>16.497360000000004</v>
      </c>
    </row>
    <row r="103" spans="1:5" ht="23.25">
      <c r="A103" s="40">
        <v>3</v>
      </c>
      <c r="B103" s="43" t="s">
        <v>23</v>
      </c>
      <c r="C103" s="33">
        <f>SUM(C104:C106)</f>
        <v>0</v>
      </c>
      <c r="D103" s="8">
        <f>D101</f>
        <v>833.2</v>
      </c>
      <c r="E103" s="52">
        <f t="shared" si="1"/>
        <v>0</v>
      </c>
    </row>
    <row r="104" spans="1:5" ht="15">
      <c r="A104" s="39">
        <v>3.1</v>
      </c>
      <c r="B104" s="45" t="s">
        <v>24</v>
      </c>
      <c r="C104" s="34"/>
      <c r="D104" s="8">
        <f>D101</f>
        <v>833.2</v>
      </c>
      <c r="E104" s="13"/>
    </row>
    <row r="105" spans="1:5" ht="15">
      <c r="A105" s="39">
        <v>3.2</v>
      </c>
      <c r="B105" s="45" t="s">
        <v>25</v>
      </c>
      <c r="C105" s="34"/>
      <c r="D105" s="8">
        <f>D102</f>
        <v>833.2</v>
      </c>
      <c r="E105" s="13"/>
    </row>
    <row r="106" spans="1:5" ht="15">
      <c r="A106" s="39">
        <v>3.3</v>
      </c>
      <c r="B106" s="45" t="s">
        <v>28</v>
      </c>
      <c r="C106" s="34"/>
      <c r="D106" s="8">
        <f>D105</f>
        <v>833.2</v>
      </c>
      <c r="E106" s="13"/>
    </row>
    <row r="107" spans="1:5" ht="15">
      <c r="A107" s="40">
        <v>4</v>
      </c>
      <c r="B107" s="43" t="s">
        <v>29</v>
      </c>
      <c r="C107" s="33">
        <f>SUM(C108:C114)</f>
        <v>2.1536859519999996</v>
      </c>
      <c r="D107" s="8">
        <f>D106</f>
        <v>833.2</v>
      </c>
      <c r="E107" s="52">
        <f t="shared" si="1"/>
        <v>1794.4511352063998</v>
      </c>
    </row>
    <row r="108" spans="1:5" ht="23.25">
      <c r="A108" s="39">
        <v>4.1</v>
      </c>
      <c r="B108" s="45" t="s">
        <v>51</v>
      </c>
      <c r="C108" s="34">
        <v>1.6994</v>
      </c>
      <c r="D108" s="8">
        <f>D106</f>
        <v>833.2</v>
      </c>
      <c r="E108" s="13">
        <f t="shared" si="1"/>
        <v>1415.94008</v>
      </c>
    </row>
    <row r="109" spans="1:5" ht="15">
      <c r="A109" s="39">
        <v>4.2</v>
      </c>
      <c r="B109" s="45" t="s">
        <v>125</v>
      </c>
      <c r="C109" s="34">
        <f>C108*0.202</f>
        <v>0.34327880000000005</v>
      </c>
      <c r="D109" s="8">
        <f>D106</f>
        <v>833.2</v>
      </c>
      <c r="E109" s="13">
        <f t="shared" si="1"/>
        <v>286.01989616000003</v>
      </c>
    </row>
    <row r="110" spans="1:5" ht="15">
      <c r="A110" s="39">
        <v>4.3</v>
      </c>
      <c r="B110" s="45" t="s">
        <v>30</v>
      </c>
      <c r="C110" s="34">
        <f>(C108+C109)*0.04</f>
        <v>0.081707152</v>
      </c>
      <c r="D110" s="8">
        <f>D106</f>
        <v>833.2</v>
      </c>
      <c r="E110" s="13">
        <f t="shared" si="1"/>
        <v>68.07839904640001</v>
      </c>
    </row>
    <row r="111" spans="1:5" ht="15">
      <c r="A111" s="39">
        <v>4.4</v>
      </c>
      <c r="B111" s="45" t="s">
        <v>152</v>
      </c>
      <c r="C111" s="34">
        <v>0.0157</v>
      </c>
      <c r="D111" s="8">
        <f>D108</f>
        <v>833.2</v>
      </c>
      <c r="E111" s="13">
        <f t="shared" si="1"/>
        <v>13.08124</v>
      </c>
    </row>
    <row r="112" spans="1:5" ht="15">
      <c r="A112" s="39">
        <v>4.5</v>
      </c>
      <c r="B112" s="45" t="s">
        <v>33</v>
      </c>
      <c r="C112" s="34">
        <v>0.0036000000000000003</v>
      </c>
      <c r="D112" s="8">
        <f>D110</f>
        <v>833.2</v>
      </c>
      <c r="E112" s="13">
        <f t="shared" si="1"/>
        <v>2.9995200000000004</v>
      </c>
    </row>
    <row r="113" spans="1:5" ht="15">
      <c r="A113" s="39">
        <v>4.6</v>
      </c>
      <c r="B113" s="45" t="s">
        <v>34</v>
      </c>
      <c r="C113" s="34">
        <v>0.01</v>
      </c>
      <c r="D113" s="8">
        <f>D110</f>
        <v>833.2</v>
      </c>
      <c r="E113" s="13">
        <f t="shared" si="1"/>
        <v>8.332</v>
      </c>
    </row>
    <row r="114" spans="1:5" ht="15">
      <c r="A114" s="39">
        <v>4.7</v>
      </c>
      <c r="B114" s="45" t="s">
        <v>52</v>
      </c>
      <c r="C114" s="34"/>
      <c r="D114" s="8">
        <f>D110</f>
        <v>833.2</v>
      </c>
      <c r="E114" s="13"/>
    </row>
    <row r="115" spans="1:5" ht="15">
      <c r="A115" s="40">
        <v>5</v>
      </c>
      <c r="B115" s="43" t="s">
        <v>35</v>
      </c>
      <c r="C115" s="33">
        <f>SUM(C116:C119)</f>
        <v>0.9473406</v>
      </c>
      <c r="D115" s="8">
        <f>D110</f>
        <v>833.2</v>
      </c>
      <c r="E115" s="52">
        <f t="shared" si="1"/>
        <v>789.32418792</v>
      </c>
    </row>
    <row r="116" spans="1:5" ht="23.25">
      <c r="A116" s="39">
        <v>5.1</v>
      </c>
      <c r="B116" s="45" t="s">
        <v>53</v>
      </c>
      <c r="C116" s="34">
        <v>0.4403</v>
      </c>
      <c r="D116" s="8">
        <f>D111</f>
        <v>833.2</v>
      </c>
      <c r="E116" s="13">
        <f t="shared" si="1"/>
        <v>366.85796000000005</v>
      </c>
    </row>
    <row r="117" spans="1:5" ht="15">
      <c r="A117" s="39">
        <v>5.2</v>
      </c>
      <c r="B117" s="45" t="s">
        <v>125</v>
      </c>
      <c r="C117" s="34">
        <f>C116*0.202</f>
        <v>0.08894060000000001</v>
      </c>
      <c r="D117" s="8">
        <f>D111</f>
        <v>833.2</v>
      </c>
      <c r="E117" s="13">
        <f t="shared" si="1"/>
        <v>74.10530792000002</v>
      </c>
    </row>
    <row r="118" spans="1:5" ht="15">
      <c r="A118" s="39">
        <v>5.3</v>
      </c>
      <c r="B118" s="45" t="s">
        <v>36</v>
      </c>
      <c r="C118" s="34">
        <v>0.1437</v>
      </c>
      <c r="D118" s="8">
        <f>D111</f>
        <v>833.2</v>
      </c>
      <c r="E118" s="13">
        <f t="shared" si="1"/>
        <v>119.73084</v>
      </c>
    </row>
    <row r="119" spans="1:5" ht="15">
      <c r="A119" s="39">
        <v>5.4</v>
      </c>
      <c r="B119" s="45" t="s">
        <v>37</v>
      </c>
      <c r="C119" s="34">
        <v>0.2744</v>
      </c>
      <c r="D119" s="8">
        <f>D112</f>
        <v>833.2</v>
      </c>
      <c r="E119" s="13">
        <f t="shared" si="1"/>
        <v>228.63008</v>
      </c>
    </row>
    <row r="120" spans="1:5" ht="15">
      <c r="A120" s="40">
        <v>6</v>
      </c>
      <c r="B120" s="43" t="s">
        <v>54</v>
      </c>
      <c r="C120" s="33">
        <f>C128*13%</f>
        <v>1.2051</v>
      </c>
      <c r="D120" s="8">
        <f>D110</f>
        <v>833.2</v>
      </c>
      <c r="E120" s="52">
        <f t="shared" si="1"/>
        <v>1004.0893200000002</v>
      </c>
    </row>
    <row r="121" spans="1:5" ht="15">
      <c r="A121" s="44">
        <v>6.1</v>
      </c>
      <c r="B121" s="43" t="s">
        <v>128</v>
      </c>
      <c r="C121" s="33"/>
      <c r="D121" s="8">
        <f>D110</f>
        <v>833.2</v>
      </c>
      <c r="E121" s="52"/>
    </row>
    <row r="122" spans="1:5" ht="15">
      <c r="A122" s="40">
        <v>7</v>
      </c>
      <c r="B122" s="43" t="s">
        <v>38</v>
      </c>
      <c r="C122" s="33">
        <v>0.009</v>
      </c>
      <c r="D122" s="8">
        <f>D110</f>
        <v>833.2</v>
      </c>
      <c r="E122" s="52">
        <v>7.49</v>
      </c>
    </row>
    <row r="123" spans="1:5" ht="15">
      <c r="A123" s="40">
        <v>8</v>
      </c>
      <c r="B123" s="43" t="s">
        <v>39</v>
      </c>
      <c r="C123" s="37">
        <f>C122+C120+C115+C107+C103+C89+C78</f>
        <v>9.270009951999999</v>
      </c>
      <c r="D123" s="8">
        <f>D111</f>
        <v>833.2</v>
      </c>
      <c r="E123" s="52">
        <f>E78+E89+E103+E107+E115+E120+E122</f>
        <v>7723.7634920064</v>
      </c>
    </row>
    <row r="124" spans="1:5" ht="15">
      <c r="A124" s="47">
        <v>9</v>
      </c>
      <c r="B124" s="45" t="s">
        <v>40</v>
      </c>
      <c r="C124" s="34"/>
      <c r="D124" s="8">
        <f>D112</f>
        <v>833.2</v>
      </c>
      <c r="E124" s="13"/>
    </row>
    <row r="125" spans="1:5" ht="15">
      <c r="A125" s="47">
        <v>10</v>
      </c>
      <c r="B125" s="45" t="s">
        <v>55</v>
      </c>
      <c r="C125" s="34">
        <f>C124*15%</f>
        <v>0</v>
      </c>
      <c r="D125" s="8">
        <f>D115</f>
        <v>833.2</v>
      </c>
      <c r="E125" s="13"/>
    </row>
    <row r="126" spans="1:5" ht="15">
      <c r="A126" s="40">
        <v>11</v>
      </c>
      <c r="B126" s="69" t="s">
        <v>41</v>
      </c>
      <c r="C126" s="33">
        <f>C123+C124+C125</f>
        <v>9.270009951999999</v>
      </c>
      <c r="D126" s="8">
        <f>D115</f>
        <v>833.2</v>
      </c>
      <c r="E126" s="52">
        <f>E123+E124+E125</f>
        <v>7723.7634920064</v>
      </c>
    </row>
    <row r="127" ht="15">
      <c r="C127" s="73"/>
    </row>
    <row r="128" ht="15">
      <c r="C128" s="74">
        <v>9.27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5:B75"/>
    <mergeCell ref="A76:B76"/>
    <mergeCell ref="C77:E77"/>
    <mergeCell ref="A68:E68"/>
    <mergeCell ref="A70:E70"/>
    <mergeCell ref="A72:E72"/>
    <mergeCell ref="A74:B74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8.00390625" style="0" customWidth="1"/>
    <col min="3" max="3" width="21.421875" style="0" hidden="1" customWidth="1"/>
    <col min="4" max="4" width="27.7109375" style="0" hidden="1" customWidth="1"/>
    <col min="5" max="5" width="26.57421875" style="0" customWidth="1"/>
  </cols>
  <sheetData>
    <row r="1" spans="1:5" ht="35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115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>
        <v>608.5</v>
      </c>
      <c r="E7" s="9">
        <v>605.8</v>
      </c>
    </row>
    <row r="8" spans="1:5" ht="15">
      <c r="A8" s="96" t="s">
        <v>2</v>
      </c>
      <c r="B8" s="96"/>
      <c r="C8" s="8"/>
      <c r="D8" s="8"/>
      <c r="E8" s="9">
        <v>8.29</v>
      </c>
    </row>
    <row r="9" spans="1:5" ht="15">
      <c r="A9" s="97"/>
      <c r="B9" s="97"/>
      <c r="C9" s="8"/>
      <c r="D9" s="8"/>
      <c r="E9" s="14">
        <f>E7*E8</f>
        <v>5022.081999999999</v>
      </c>
    </row>
    <row r="10" spans="1:5" ht="44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1.1583136</v>
      </c>
      <c r="D11" s="8">
        <v>605.8</v>
      </c>
      <c r="E11" s="52">
        <f>C11*D11</f>
        <v>701.70637888</v>
      </c>
    </row>
    <row r="12" spans="1:5" ht="15">
      <c r="A12" s="2"/>
      <c r="B12" s="2" t="s">
        <v>4</v>
      </c>
      <c r="C12" s="49"/>
      <c r="D12" s="8">
        <f>E7</f>
        <v>605.8</v>
      </c>
      <c r="E12" s="13">
        <f aca="true" t="shared" si="0" ref="E12:E65">C12*D12</f>
        <v>0</v>
      </c>
    </row>
    <row r="13" spans="1:5" ht="15">
      <c r="A13" s="3">
        <v>1.1</v>
      </c>
      <c r="B13" s="2" t="s">
        <v>45</v>
      </c>
      <c r="C13" s="5">
        <f>C14+C15</f>
        <v>0.7268</v>
      </c>
      <c r="D13" s="8">
        <f>E7</f>
        <v>605.8</v>
      </c>
      <c r="E13" s="13">
        <f t="shared" si="0"/>
        <v>440.29544</v>
      </c>
    </row>
    <row r="14" spans="1:5" ht="15">
      <c r="A14" s="2"/>
      <c r="B14" s="2" t="s">
        <v>5</v>
      </c>
      <c r="C14" s="6">
        <v>0.7268</v>
      </c>
      <c r="D14" s="8">
        <f>E7</f>
        <v>605.8</v>
      </c>
      <c r="E14" s="13">
        <f t="shared" si="0"/>
        <v>440.29544</v>
      </c>
    </row>
    <row r="15" spans="1:5" ht="15">
      <c r="A15" s="2"/>
      <c r="B15" s="2" t="s">
        <v>6</v>
      </c>
      <c r="C15" s="6"/>
      <c r="D15" s="8">
        <f>E7</f>
        <v>605.8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0.14681360000000002</v>
      </c>
      <c r="D16" s="8">
        <f>E7</f>
        <v>605.8</v>
      </c>
      <c r="E16" s="13">
        <f t="shared" si="0"/>
        <v>88.93967888</v>
      </c>
    </row>
    <row r="17" spans="1:5" ht="15">
      <c r="A17" s="2">
        <v>1.3</v>
      </c>
      <c r="B17" s="2" t="s">
        <v>7</v>
      </c>
      <c r="C17" s="7">
        <v>0.0124</v>
      </c>
      <c r="D17" s="8">
        <f>E7</f>
        <v>605.8</v>
      </c>
      <c r="E17" s="13">
        <f t="shared" si="0"/>
        <v>7.511919999999999</v>
      </c>
    </row>
    <row r="18" spans="1:5" ht="15">
      <c r="A18" s="2">
        <v>1.4</v>
      </c>
      <c r="B18" s="2" t="s">
        <v>8</v>
      </c>
      <c r="C18" s="7">
        <v>0.0969</v>
      </c>
      <c r="D18" s="8">
        <f>E7</f>
        <v>605.8</v>
      </c>
      <c r="E18" s="13">
        <f t="shared" si="0"/>
        <v>58.70202</v>
      </c>
    </row>
    <row r="19" spans="1:5" ht="15">
      <c r="A19" s="2">
        <v>1.5</v>
      </c>
      <c r="B19" s="39" t="s">
        <v>9</v>
      </c>
      <c r="C19" s="34"/>
      <c r="D19" s="8">
        <f>E7</f>
        <v>605.8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605.8</v>
      </c>
      <c r="E20" s="13">
        <f t="shared" si="0"/>
        <v>45.434999999999995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605.8</v>
      </c>
      <c r="E21" s="13">
        <f t="shared" si="0"/>
        <v>60.82232</v>
      </c>
    </row>
    <row r="22" spans="1:5" ht="15">
      <c r="A22" s="2">
        <v>1.8</v>
      </c>
      <c r="B22" s="39" t="s">
        <v>46</v>
      </c>
      <c r="C22" s="34"/>
      <c r="D22" s="8">
        <f>E7</f>
        <v>605.8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1.8738</v>
      </c>
      <c r="D23" s="8">
        <f>E7</f>
        <v>605.8</v>
      </c>
      <c r="E23" s="52">
        <f t="shared" si="0"/>
        <v>1135.1480399999998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605.8</v>
      </c>
      <c r="E24" s="13">
        <f t="shared" si="0"/>
        <v>364.08579999999995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605.8</v>
      </c>
      <c r="E25" s="13">
        <f t="shared" si="0"/>
        <v>130.91338</v>
      </c>
    </row>
    <row r="26" spans="1:5" ht="15">
      <c r="A26" s="39">
        <v>2.3</v>
      </c>
      <c r="B26" s="45" t="s">
        <v>15</v>
      </c>
      <c r="C26" s="34">
        <v>0.6313</v>
      </c>
      <c r="D26" s="8">
        <f>E7</f>
        <v>605.8</v>
      </c>
      <c r="E26" s="13">
        <f t="shared" si="0"/>
        <v>382.44154</v>
      </c>
    </row>
    <row r="27" spans="1:5" ht="15">
      <c r="A27" s="39">
        <v>2.4</v>
      </c>
      <c r="B27" s="45" t="s">
        <v>47</v>
      </c>
      <c r="C27" s="34">
        <v>0.047</v>
      </c>
      <c r="D27" s="8">
        <f>E7</f>
        <v>605.8</v>
      </c>
      <c r="E27" s="13">
        <f t="shared" si="0"/>
        <v>28.472599999999996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605.8</v>
      </c>
      <c r="E28" s="13">
        <f t="shared" si="0"/>
        <v>141.27255999999997</v>
      </c>
    </row>
    <row r="29" spans="1:5" ht="15">
      <c r="A29" s="39">
        <v>2.6</v>
      </c>
      <c r="B29" s="39" t="s">
        <v>48</v>
      </c>
      <c r="C29" s="34"/>
      <c r="D29" s="8">
        <f>E7</f>
        <v>605.8</v>
      </c>
      <c r="E29" s="13">
        <f t="shared" si="0"/>
        <v>0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605.8</v>
      </c>
      <c r="E30" s="13">
        <f t="shared" si="0"/>
        <v>5.573359999999999</v>
      </c>
    </row>
    <row r="31" spans="1:5" ht="15">
      <c r="A31" s="39">
        <v>2.8</v>
      </c>
      <c r="B31" s="39" t="s">
        <v>49</v>
      </c>
      <c r="C31" s="34">
        <v>0.0059</v>
      </c>
      <c r="D31" s="8">
        <f>D30</f>
        <v>605.8</v>
      </c>
      <c r="E31" s="13">
        <f t="shared" si="0"/>
        <v>3.5742199999999995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605.8</v>
      </c>
      <c r="E32" s="13">
        <f t="shared" si="0"/>
        <v>29.320719999999998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605.8</v>
      </c>
      <c r="E33" s="13">
        <f t="shared" si="0"/>
        <v>8.7841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605.8</v>
      </c>
      <c r="E34" s="13">
        <f t="shared" si="0"/>
        <v>15.93254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605.8</v>
      </c>
      <c r="E35" s="13">
        <f t="shared" si="0"/>
        <v>12.7218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605.8</v>
      </c>
      <c r="E36" s="13">
        <f t="shared" si="0"/>
        <v>12.05542</v>
      </c>
    </row>
    <row r="37" spans="1:5" ht="15">
      <c r="A37" s="39">
        <v>2.14</v>
      </c>
      <c r="B37" s="45" t="s">
        <v>46</v>
      </c>
      <c r="C37" s="34"/>
      <c r="D37" s="8">
        <f>D34</f>
        <v>605.8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605.8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f>D38</f>
        <v>605.8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f>D39</f>
        <v>605.8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f>D39</f>
        <v>605.8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605.8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605.8</v>
      </c>
      <c r="E43" s="13">
        <f t="shared" si="0"/>
        <v>0</v>
      </c>
    </row>
    <row r="44" spans="1:5" ht="15">
      <c r="A44" s="40">
        <v>4</v>
      </c>
      <c r="B44" s="43" t="s">
        <v>29</v>
      </c>
      <c r="C44" s="33">
        <f>SUM(C45:C52)</f>
        <v>2.4542548</v>
      </c>
      <c r="D44" s="8">
        <f>D41</f>
        <v>605.8</v>
      </c>
      <c r="E44" s="52">
        <f t="shared" si="0"/>
        <v>1486.78755784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605.8</v>
      </c>
      <c r="E45" s="13">
        <f t="shared" si="0"/>
        <v>1022.22692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605.8</v>
      </c>
      <c r="E46" s="13">
        <f t="shared" si="0"/>
        <v>206.48983783999998</v>
      </c>
    </row>
    <row r="47" spans="1:5" ht="15">
      <c r="A47" s="39">
        <v>4.3</v>
      </c>
      <c r="B47" s="39" t="s">
        <v>30</v>
      </c>
      <c r="C47" s="34">
        <v>0.2078</v>
      </c>
      <c r="D47" s="8">
        <f>D43</f>
        <v>605.8</v>
      </c>
      <c r="E47" s="13">
        <f t="shared" si="0"/>
        <v>125.88524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605.8</v>
      </c>
      <c r="E48" s="13">
        <f t="shared" si="0"/>
        <v>12.84296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605.8</v>
      </c>
      <c r="E49" s="13">
        <f t="shared" si="0"/>
        <v>11.5102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605.8</v>
      </c>
      <c r="E50" s="13">
        <f t="shared" si="0"/>
        <v>2.18088</v>
      </c>
    </row>
    <row r="51" spans="1:5" ht="15">
      <c r="A51" s="39">
        <v>4.7</v>
      </c>
      <c r="B51" s="39" t="s">
        <v>34</v>
      </c>
      <c r="C51" s="34">
        <v>0.011</v>
      </c>
      <c r="D51" s="8">
        <f>D44</f>
        <v>605.8</v>
      </c>
      <c r="E51" s="13">
        <f t="shared" si="0"/>
        <v>6.663799999999999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605.8</v>
      </c>
      <c r="E52" s="13">
        <f t="shared" si="0"/>
        <v>98.98771999999998</v>
      </c>
    </row>
    <row r="53" spans="1:5" ht="15">
      <c r="A53" s="40">
        <v>5</v>
      </c>
      <c r="B53" s="44" t="s">
        <v>35</v>
      </c>
      <c r="C53" s="33">
        <f>SUM(C54:C58)</f>
        <v>0.7180460000000001</v>
      </c>
      <c r="D53" s="8">
        <f>D43</f>
        <v>605.8</v>
      </c>
      <c r="E53" s="52">
        <f t="shared" si="0"/>
        <v>434.99226680000004</v>
      </c>
    </row>
    <row r="54" spans="1:5" ht="23.25">
      <c r="A54" s="39">
        <v>5.1</v>
      </c>
      <c r="B54" s="45" t="s">
        <v>53</v>
      </c>
      <c r="C54" s="34">
        <v>0.223</v>
      </c>
      <c r="D54" s="8">
        <f>D43</f>
        <v>605.8</v>
      </c>
      <c r="E54" s="13">
        <f t="shared" si="0"/>
        <v>135.0934</v>
      </c>
    </row>
    <row r="55" spans="1:5" ht="15">
      <c r="A55" s="39">
        <v>5.2</v>
      </c>
      <c r="B55" s="45" t="s">
        <v>125</v>
      </c>
      <c r="C55" s="34">
        <f>C54*0.202</f>
        <v>0.045046</v>
      </c>
      <c r="D55" s="8">
        <f>D43</f>
        <v>605.8</v>
      </c>
      <c r="E55" s="13">
        <f t="shared" si="0"/>
        <v>27.2888668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605.8</v>
      </c>
      <c r="E56" s="13">
        <f t="shared" si="0"/>
        <v>109.04399999999998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605.8</v>
      </c>
      <c r="E57" s="13">
        <f t="shared" si="0"/>
        <v>158.1138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605.8</v>
      </c>
      <c r="E58" s="13">
        <f t="shared" si="0"/>
        <v>5.4521999999999995</v>
      </c>
    </row>
    <row r="59" spans="1:5" ht="15">
      <c r="A59" s="40">
        <v>6</v>
      </c>
      <c r="B59" s="43" t="s">
        <v>54</v>
      </c>
      <c r="C59" s="33">
        <v>2.0766</v>
      </c>
      <c r="D59" s="8">
        <f>D48</f>
        <v>605.8</v>
      </c>
      <c r="E59" s="52">
        <f t="shared" si="0"/>
        <v>1258.0042799999999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605.8</v>
      </c>
      <c r="E60" s="52">
        <f t="shared" si="0"/>
        <v>5.4521999999999995</v>
      </c>
    </row>
    <row r="61" spans="1:5" ht="15">
      <c r="A61" s="40">
        <v>8</v>
      </c>
      <c r="B61" s="44" t="s">
        <v>39</v>
      </c>
      <c r="C61" s="37">
        <f>C60+C59+C53+C44+C38+C23+C11</f>
        <v>8.2900144</v>
      </c>
      <c r="D61" s="8">
        <f>D52</f>
        <v>605.8</v>
      </c>
      <c r="E61" s="52">
        <f t="shared" si="0"/>
        <v>5022.09072352</v>
      </c>
    </row>
    <row r="62" spans="1:5" ht="15">
      <c r="A62" s="47">
        <v>9</v>
      </c>
      <c r="B62" s="39" t="s">
        <v>40</v>
      </c>
      <c r="C62" s="34"/>
      <c r="D62" s="8">
        <f>D52</f>
        <v>605.8</v>
      </c>
      <c r="E62" s="13">
        <f t="shared" si="0"/>
        <v>0</v>
      </c>
    </row>
    <row r="63" spans="1:5" ht="15">
      <c r="A63" s="47">
        <v>10</v>
      </c>
      <c r="B63" s="39" t="s">
        <v>55</v>
      </c>
      <c r="C63" s="34">
        <f>C62*15%</f>
        <v>0</v>
      </c>
      <c r="D63" s="8">
        <f>D53</f>
        <v>605.8</v>
      </c>
      <c r="E63" s="13">
        <f t="shared" si="0"/>
        <v>0</v>
      </c>
    </row>
    <row r="64" spans="1:5" ht="15">
      <c r="A64" s="40">
        <v>11</v>
      </c>
      <c r="B64" s="40" t="s">
        <v>41</v>
      </c>
      <c r="C64" s="33">
        <f>C61+C62+C63</f>
        <v>8.2900144</v>
      </c>
      <c r="D64" s="8">
        <f>D54</f>
        <v>605.8</v>
      </c>
      <c r="E64" s="52">
        <f t="shared" si="0"/>
        <v>5022.09072352</v>
      </c>
    </row>
    <row r="65" spans="1:5" ht="15">
      <c r="A65" s="39"/>
      <c r="B65" s="45" t="s">
        <v>56</v>
      </c>
      <c r="C65" s="38">
        <v>8.29</v>
      </c>
      <c r="D65">
        <v>605.8</v>
      </c>
      <c r="E65" s="13">
        <f t="shared" si="0"/>
        <v>5022.081999999999</v>
      </c>
    </row>
    <row r="66" spans="1:5" ht="15" hidden="1">
      <c r="A66" s="103" t="s">
        <v>96</v>
      </c>
      <c r="B66" s="103"/>
      <c r="C66" s="103"/>
      <c r="D66" s="103"/>
      <c r="E66" s="103"/>
    </row>
    <row r="70" spans="1:5" ht="42.7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115</v>
      </c>
      <c r="B74" s="101"/>
      <c r="C74" s="101"/>
      <c r="D74" s="101"/>
      <c r="E74" s="101"/>
    </row>
    <row r="76" spans="1:5" ht="15">
      <c r="A76" s="96" t="s">
        <v>1</v>
      </c>
      <c r="B76" s="96"/>
      <c r="C76" s="8"/>
      <c r="D76" s="8">
        <v>608.5</v>
      </c>
      <c r="E76" s="9">
        <v>605.8</v>
      </c>
    </row>
    <row r="77" spans="1:5" ht="15">
      <c r="A77" s="96" t="s">
        <v>2</v>
      </c>
      <c r="B77" s="96"/>
      <c r="C77" s="8"/>
      <c r="D77" s="8"/>
      <c r="E77" s="9">
        <v>9.27</v>
      </c>
    </row>
    <row r="78" spans="1:5" ht="15">
      <c r="A78" s="97"/>
      <c r="B78" s="97"/>
      <c r="C78" s="8"/>
      <c r="D78" s="8"/>
      <c r="E78" s="14">
        <f>E76*E77</f>
        <v>5615.766</v>
      </c>
    </row>
    <row r="79" spans="1:5" ht="34.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2.1634834</v>
      </c>
      <c r="D80" s="8">
        <v>605.8</v>
      </c>
      <c r="E80" s="52">
        <f>C80*D80</f>
        <v>1310.63824372</v>
      </c>
    </row>
    <row r="81" spans="1:5" ht="15">
      <c r="A81" s="60"/>
      <c r="B81" s="61" t="s">
        <v>4</v>
      </c>
      <c r="C81" s="62"/>
      <c r="D81" s="8">
        <f>E76</f>
        <v>605.8</v>
      </c>
      <c r="E81" s="13"/>
    </row>
    <row r="82" spans="1:5" ht="15">
      <c r="A82" s="3">
        <v>1.1</v>
      </c>
      <c r="B82" s="4" t="s">
        <v>45</v>
      </c>
      <c r="C82" s="5">
        <f>C83+C84</f>
        <v>1.6217</v>
      </c>
      <c r="D82" s="8">
        <f>E76</f>
        <v>605.8</v>
      </c>
      <c r="E82" s="13">
        <f aca="true" t="shared" si="1" ref="E82:E128">C82*D82</f>
        <v>982.4258599999998</v>
      </c>
    </row>
    <row r="83" spans="1:5" ht="15">
      <c r="A83" s="2"/>
      <c r="B83" s="4" t="s">
        <v>5</v>
      </c>
      <c r="C83" s="6">
        <v>1.6217</v>
      </c>
      <c r="D83" s="8">
        <f>E76</f>
        <v>605.8</v>
      </c>
      <c r="E83" s="13">
        <f t="shared" si="1"/>
        <v>982.4258599999998</v>
      </c>
    </row>
    <row r="84" spans="1:5" ht="15">
      <c r="A84" s="2"/>
      <c r="B84" s="4" t="s">
        <v>6</v>
      </c>
      <c r="C84" s="6"/>
      <c r="D84" s="8">
        <f>E76</f>
        <v>605.8</v>
      </c>
      <c r="E84" s="13"/>
    </row>
    <row r="85" spans="1:5" ht="15">
      <c r="A85" s="2">
        <v>1.2</v>
      </c>
      <c r="B85" s="4" t="s">
        <v>125</v>
      </c>
      <c r="C85" s="6">
        <f>(C83+C84)*0.202</f>
        <v>0.3275834</v>
      </c>
      <c r="D85" s="8">
        <f>E76</f>
        <v>605.8</v>
      </c>
      <c r="E85" s="13">
        <f t="shared" si="1"/>
        <v>198.45002372</v>
      </c>
    </row>
    <row r="86" spans="1:5" ht="23.25">
      <c r="A86" s="2">
        <v>1.3</v>
      </c>
      <c r="B86" s="4" t="s">
        <v>147</v>
      </c>
      <c r="C86" s="6">
        <v>0.0162</v>
      </c>
      <c r="D86" s="8">
        <f>E76</f>
        <v>605.8</v>
      </c>
      <c r="E86" s="13">
        <f t="shared" si="1"/>
        <v>9.813959999999998</v>
      </c>
    </row>
    <row r="87" spans="1:5" ht="15">
      <c r="A87" s="2">
        <v>1.4</v>
      </c>
      <c r="B87" s="45" t="s">
        <v>9</v>
      </c>
      <c r="C87" s="34"/>
      <c r="D87" s="8">
        <f>E76</f>
        <v>605.8</v>
      </c>
      <c r="E87" s="13"/>
    </row>
    <row r="88" spans="1:5" ht="15">
      <c r="A88" s="2">
        <v>1.5</v>
      </c>
      <c r="B88" s="45" t="s">
        <v>10</v>
      </c>
      <c r="C88" s="34">
        <v>0.0816</v>
      </c>
      <c r="D88" s="8">
        <f>E76</f>
        <v>605.8</v>
      </c>
      <c r="E88" s="13">
        <f t="shared" si="1"/>
        <v>49.433279999999996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605.8</v>
      </c>
      <c r="E89" s="13">
        <f t="shared" si="1"/>
        <v>70.51512</v>
      </c>
    </row>
    <row r="90" spans="1:5" ht="15">
      <c r="A90" s="2">
        <v>1.7</v>
      </c>
      <c r="B90" s="45" t="s">
        <v>149</v>
      </c>
      <c r="D90" s="8">
        <f>E76</f>
        <v>605.8</v>
      </c>
      <c r="E90" s="13"/>
    </row>
    <row r="91" spans="1:5" ht="15">
      <c r="A91" s="40">
        <v>2</v>
      </c>
      <c r="B91" s="43" t="s">
        <v>12</v>
      </c>
      <c r="C91" s="33">
        <f>SUM(C92:C104)</f>
        <v>2.7914</v>
      </c>
      <c r="D91" s="8">
        <f>E76</f>
        <v>605.8</v>
      </c>
      <c r="E91" s="52">
        <f t="shared" si="1"/>
        <v>1691.03012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605.8</v>
      </c>
      <c r="E92" s="13">
        <f t="shared" si="1"/>
        <v>375.05078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605.8</v>
      </c>
      <c r="E93" s="13">
        <f t="shared" si="1"/>
        <v>141.33314</v>
      </c>
    </row>
    <row r="94" spans="1:5" ht="15">
      <c r="A94" s="39">
        <v>2.3</v>
      </c>
      <c r="B94" s="45" t="s">
        <v>15</v>
      </c>
      <c r="C94" s="34">
        <v>1.373</v>
      </c>
      <c r="D94" s="8">
        <f>E76</f>
        <v>605.8</v>
      </c>
      <c r="E94" s="13">
        <f t="shared" si="1"/>
        <v>831.7633999999999</v>
      </c>
    </row>
    <row r="95" spans="1:5" ht="15">
      <c r="A95" s="39">
        <v>2.4</v>
      </c>
      <c r="B95" s="45" t="s">
        <v>47</v>
      </c>
      <c r="C95" s="34">
        <v>0.03</v>
      </c>
      <c r="D95" s="8">
        <f>E76</f>
        <v>605.8</v>
      </c>
      <c r="E95" s="13">
        <f t="shared" si="1"/>
        <v>18.174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605.8</v>
      </c>
      <c r="E96" s="13">
        <f t="shared" si="1"/>
        <v>157.93205999999998</v>
      </c>
    </row>
    <row r="97" spans="1:5" ht="15">
      <c r="A97" s="39">
        <v>2.6</v>
      </c>
      <c r="B97" s="45" t="s">
        <v>48</v>
      </c>
      <c r="C97" s="34">
        <v>0.1465</v>
      </c>
      <c r="D97" s="12">
        <f>E76</f>
        <v>605.8</v>
      </c>
      <c r="E97" s="13">
        <f t="shared" si="1"/>
        <v>88.74969999999999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605.8</v>
      </c>
      <c r="E98" s="13">
        <f t="shared" si="1"/>
        <v>5.573359999999999</v>
      </c>
    </row>
    <row r="99" spans="1:5" ht="15">
      <c r="A99" s="39">
        <v>2.8</v>
      </c>
      <c r="B99" s="45" t="s">
        <v>150</v>
      </c>
      <c r="C99" s="34"/>
      <c r="D99" s="8">
        <f>D98</f>
        <v>605.8</v>
      </c>
      <c r="E99" s="13"/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605.8</v>
      </c>
      <c r="E100" s="13">
        <f t="shared" si="1"/>
        <v>29.26014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605.8</v>
      </c>
      <c r="E101" s="13">
        <f t="shared" si="1"/>
        <v>8.723519999999999</v>
      </c>
    </row>
    <row r="102" spans="1:5" ht="15">
      <c r="A102" s="39">
        <v>2.11</v>
      </c>
      <c r="B102" s="45" t="s">
        <v>20</v>
      </c>
      <c r="C102" s="34">
        <v>0.0262</v>
      </c>
      <c r="D102" s="8">
        <f>D99</f>
        <v>605.8</v>
      </c>
      <c r="E102" s="13">
        <f t="shared" si="1"/>
        <v>15.87196</v>
      </c>
    </row>
    <row r="103" spans="1:5" ht="15">
      <c r="A103" s="39">
        <v>2.12</v>
      </c>
      <c r="B103" s="45" t="s">
        <v>21</v>
      </c>
      <c r="C103" s="34">
        <v>0.0109</v>
      </c>
      <c r="D103" s="8">
        <f>D100</f>
        <v>605.8</v>
      </c>
      <c r="E103" s="13">
        <f t="shared" si="1"/>
        <v>6.603219999999999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605.8</v>
      </c>
      <c r="E104" s="13">
        <f t="shared" si="1"/>
        <v>11.99484</v>
      </c>
    </row>
    <row r="105" spans="1:5" ht="23.25">
      <c r="A105" s="40">
        <v>3</v>
      </c>
      <c r="B105" s="43" t="s">
        <v>23</v>
      </c>
      <c r="C105" s="33">
        <f>SUM(C106:C108)</f>
        <v>0</v>
      </c>
      <c r="D105" s="8">
        <f>D103</f>
        <v>605.8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f>D103</f>
        <v>605.8</v>
      </c>
      <c r="E106" s="13"/>
    </row>
    <row r="107" spans="1:5" ht="15">
      <c r="A107" s="39">
        <v>3.2</v>
      </c>
      <c r="B107" s="45" t="s">
        <v>25</v>
      </c>
      <c r="C107" s="34"/>
      <c r="D107" s="8">
        <f>D104</f>
        <v>605.8</v>
      </c>
      <c r="E107" s="13"/>
    </row>
    <row r="108" spans="1:5" ht="15">
      <c r="A108" s="39">
        <v>3.3</v>
      </c>
      <c r="B108" s="45" t="s">
        <v>28</v>
      </c>
      <c r="C108" s="34"/>
      <c r="D108" s="8">
        <f>D107</f>
        <v>605.8</v>
      </c>
      <c r="E108" s="13"/>
    </row>
    <row r="109" spans="1:5" ht="15">
      <c r="A109" s="40">
        <v>4</v>
      </c>
      <c r="B109" s="43" t="s">
        <v>29</v>
      </c>
      <c r="C109" s="33">
        <f>SUM(C110:C116)</f>
        <v>2.1536859519999996</v>
      </c>
      <c r="D109" s="8">
        <f>D108</f>
        <v>605.8</v>
      </c>
      <c r="E109" s="52">
        <f t="shared" si="1"/>
        <v>1304.7029497215997</v>
      </c>
    </row>
    <row r="110" spans="1:5" ht="23.25">
      <c r="A110" s="39">
        <v>4.1</v>
      </c>
      <c r="B110" s="45" t="s">
        <v>51</v>
      </c>
      <c r="C110" s="34">
        <v>1.6994</v>
      </c>
      <c r="D110" s="8">
        <f>D108</f>
        <v>605.8</v>
      </c>
      <c r="E110" s="13">
        <f t="shared" si="1"/>
        <v>1029.49652</v>
      </c>
    </row>
    <row r="111" spans="1:5" ht="15">
      <c r="A111" s="39">
        <v>4.2</v>
      </c>
      <c r="B111" s="45" t="s">
        <v>125</v>
      </c>
      <c r="C111" s="34">
        <f>C110*0.202</f>
        <v>0.34327880000000005</v>
      </c>
      <c r="D111" s="8">
        <f>D108</f>
        <v>605.8</v>
      </c>
      <c r="E111" s="13">
        <f t="shared" si="1"/>
        <v>207.95829704000002</v>
      </c>
    </row>
    <row r="112" spans="1:5" ht="15">
      <c r="A112" s="39">
        <v>4.3</v>
      </c>
      <c r="B112" s="45" t="s">
        <v>30</v>
      </c>
      <c r="C112" s="34">
        <f>(C110+C111)*0.04</f>
        <v>0.081707152</v>
      </c>
      <c r="D112" s="8">
        <f>D108</f>
        <v>605.8</v>
      </c>
      <c r="E112" s="13">
        <f t="shared" si="1"/>
        <v>49.4981926816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605.8</v>
      </c>
      <c r="E113" s="13">
        <f t="shared" si="1"/>
        <v>9.511059999999999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605.8</v>
      </c>
      <c r="E114" s="13">
        <f t="shared" si="1"/>
        <v>2.18088</v>
      </c>
    </row>
    <row r="115" spans="1:5" ht="15">
      <c r="A115" s="39">
        <v>4.6</v>
      </c>
      <c r="B115" s="45" t="s">
        <v>34</v>
      </c>
      <c r="C115" s="34">
        <v>0.01</v>
      </c>
      <c r="D115" s="8">
        <f>D112</f>
        <v>605.8</v>
      </c>
      <c r="E115" s="13">
        <f t="shared" si="1"/>
        <v>6.058</v>
      </c>
    </row>
    <row r="116" spans="1:5" ht="15">
      <c r="A116" s="39">
        <v>4.7</v>
      </c>
      <c r="B116" s="45" t="s">
        <v>52</v>
      </c>
      <c r="C116" s="34"/>
      <c r="D116" s="8">
        <f>D112</f>
        <v>605.8</v>
      </c>
      <c r="E116" s="13"/>
    </row>
    <row r="117" spans="1:5" ht="15">
      <c r="A117" s="40">
        <v>5</v>
      </c>
      <c r="B117" s="43" t="s">
        <v>35</v>
      </c>
      <c r="C117" s="33">
        <f>SUM(C118:C121)</f>
        <v>0.9473406</v>
      </c>
      <c r="D117" s="8">
        <f>D112</f>
        <v>605.8</v>
      </c>
      <c r="E117" s="52">
        <f t="shared" si="1"/>
        <v>573.89893548</v>
      </c>
    </row>
    <row r="118" spans="1:5" ht="23.25">
      <c r="A118" s="39">
        <v>5.1</v>
      </c>
      <c r="B118" s="45" t="s">
        <v>53</v>
      </c>
      <c r="C118" s="34">
        <v>0.4403</v>
      </c>
      <c r="D118" s="8">
        <f>D113</f>
        <v>605.8</v>
      </c>
      <c r="E118" s="13">
        <f t="shared" si="1"/>
        <v>266.73374</v>
      </c>
    </row>
    <row r="119" spans="1:5" ht="15">
      <c r="A119" s="39">
        <v>5.2</v>
      </c>
      <c r="B119" s="45" t="s">
        <v>125</v>
      </c>
      <c r="C119" s="34">
        <f>C118*0.202</f>
        <v>0.08894060000000001</v>
      </c>
      <c r="D119" s="8">
        <f>D113</f>
        <v>605.8</v>
      </c>
      <c r="E119" s="13">
        <f t="shared" si="1"/>
        <v>53.880215480000004</v>
      </c>
    </row>
    <row r="120" spans="1:5" ht="15">
      <c r="A120" s="39">
        <v>5.3</v>
      </c>
      <c r="B120" s="45" t="s">
        <v>36</v>
      </c>
      <c r="C120" s="34">
        <v>0.1437</v>
      </c>
      <c r="D120" s="8">
        <f>D113</f>
        <v>605.8</v>
      </c>
      <c r="E120" s="13">
        <f t="shared" si="1"/>
        <v>87.05345999999999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605.8</v>
      </c>
      <c r="E121" s="13">
        <f t="shared" si="1"/>
        <v>166.23151999999996</v>
      </c>
    </row>
    <row r="122" spans="1:5" ht="15">
      <c r="A122" s="40">
        <v>6</v>
      </c>
      <c r="B122" s="43" t="s">
        <v>54</v>
      </c>
      <c r="C122" s="33">
        <f>C130*13%</f>
        <v>1.2051</v>
      </c>
      <c r="D122" s="8">
        <f>D112</f>
        <v>605.8</v>
      </c>
      <c r="E122" s="52">
        <f t="shared" si="1"/>
        <v>730.04958</v>
      </c>
    </row>
    <row r="123" spans="1:5" ht="15">
      <c r="A123" s="44">
        <v>6.1</v>
      </c>
      <c r="B123" s="43" t="s">
        <v>128</v>
      </c>
      <c r="C123" s="33"/>
      <c r="D123" s="8">
        <f>D112</f>
        <v>605.8</v>
      </c>
      <c r="E123" s="52"/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605.8</v>
      </c>
      <c r="E124" s="52">
        <f t="shared" si="1"/>
        <v>5.4521999999999995</v>
      </c>
    </row>
    <row r="125" spans="1:5" ht="15">
      <c r="A125" s="40">
        <v>8</v>
      </c>
      <c r="B125" s="43" t="s">
        <v>39</v>
      </c>
      <c r="C125" s="37">
        <f>C124+C122+C117+C109+C105+C91+C80</f>
        <v>9.270009951999999</v>
      </c>
      <c r="D125" s="8">
        <f>D113</f>
        <v>605.8</v>
      </c>
      <c r="E125" s="52">
        <f t="shared" si="1"/>
        <v>5615.772028921599</v>
      </c>
    </row>
    <row r="126" spans="1:5" ht="15">
      <c r="A126" s="47">
        <v>9</v>
      </c>
      <c r="B126" s="45" t="s">
        <v>40</v>
      </c>
      <c r="C126" s="34"/>
      <c r="D126" s="8">
        <f>D114</f>
        <v>605.8</v>
      </c>
      <c r="E126" s="13"/>
    </row>
    <row r="127" spans="1:5" ht="15">
      <c r="A127" s="47">
        <v>10</v>
      </c>
      <c r="B127" s="45" t="s">
        <v>55</v>
      </c>
      <c r="C127" s="34">
        <f>C126*15%</f>
        <v>0</v>
      </c>
      <c r="D127" s="8">
        <f>D117</f>
        <v>605.8</v>
      </c>
      <c r="E127" s="13"/>
    </row>
    <row r="128" spans="1:5" ht="15">
      <c r="A128" s="40">
        <v>11</v>
      </c>
      <c r="B128" s="69" t="s">
        <v>41</v>
      </c>
      <c r="C128" s="33">
        <f>C125+C126+C127</f>
        <v>9.270009951999999</v>
      </c>
      <c r="D128" s="8">
        <f>D117</f>
        <v>605.8</v>
      </c>
      <c r="E128" s="52">
        <f t="shared" si="1"/>
        <v>5615.772028921599</v>
      </c>
    </row>
    <row r="129" ht="15">
      <c r="C129" s="73"/>
    </row>
    <row r="130" ht="15">
      <c r="C130" s="74">
        <v>9.27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57421875" style="0" customWidth="1"/>
    <col min="3" max="3" width="24.7109375" style="0" hidden="1" customWidth="1"/>
    <col min="4" max="4" width="30.8515625" style="0" hidden="1" customWidth="1"/>
    <col min="5" max="5" width="28.7109375" style="0" customWidth="1"/>
  </cols>
  <sheetData>
    <row r="1" spans="1:5" ht="34.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116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>
        <v>802.4</v>
      </c>
      <c r="E7" s="9">
        <v>624</v>
      </c>
    </row>
    <row r="8" spans="1:5" ht="15">
      <c r="A8" s="96" t="s">
        <v>2</v>
      </c>
      <c r="B8" s="96"/>
      <c r="C8" s="8"/>
      <c r="D8" s="8"/>
      <c r="E8" s="9">
        <v>8.29</v>
      </c>
    </row>
    <row r="9" spans="1:5" ht="15">
      <c r="A9" s="97"/>
      <c r="B9" s="97"/>
      <c r="C9" s="8"/>
      <c r="D9" s="8"/>
      <c r="E9" s="14">
        <f>E7*E8</f>
        <v>5172.959999999999</v>
      </c>
    </row>
    <row r="10" spans="1:5" ht="42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1.1583136</v>
      </c>
      <c r="D11" s="8">
        <v>624</v>
      </c>
      <c r="E11" s="52">
        <f>C11*D11</f>
        <v>722.7876864</v>
      </c>
    </row>
    <row r="12" spans="1:5" ht="15">
      <c r="A12" s="2"/>
      <c r="B12" s="2" t="s">
        <v>4</v>
      </c>
      <c r="C12" s="49"/>
      <c r="D12" s="8">
        <v>624</v>
      </c>
      <c r="E12" s="13">
        <f aca="true" t="shared" si="0" ref="E12:E65">C12*D12</f>
        <v>0</v>
      </c>
    </row>
    <row r="13" spans="1:5" ht="15">
      <c r="A13" s="3">
        <v>1.1</v>
      </c>
      <c r="B13" s="2" t="s">
        <v>45</v>
      </c>
      <c r="C13" s="5">
        <f>C14+C15</f>
        <v>0.7268</v>
      </c>
      <c r="D13" s="8">
        <v>624</v>
      </c>
      <c r="E13" s="13">
        <f t="shared" si="0"/>
        <v>453.5232</v>
      </c>
    </row>
    <row r="14" spans="1:5" ht="15">
      <c r="A14" s="2"/>
      <c r="B14" s="2" t="s">
        <v>5</v>
      </c>
      <c r="C14" s="6">
        <v>0.7268</v>
      </c>
      <c r="D14" s="8">
        <v>624</v>
      </c>
      <c r="E14" s="13">
        <f t="shared" si="0"/>
        <v>453.5232</v>
      </c>
    </row>
    <row r="15" spans="1:5" ht="15">
      <c r="A15" s="2"/>
      <c r="B15" s="2" t="s">
        <v>6</v>
      </c>
      <c r="C15" s="6"/>
      <c r="D15" s="8">
        <v>624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0.14681360000000002</v>
      </c>
      <c r="D16" s="8">
        <v>624</v>
      </c>
      <c r="E16" s="13">
        <f t="shared" si="0"/>
        <v>91.61168640000001</v>
      </c>
    </row>
    <row r="17" spans="1:5" ht="15">
      <c r="A17" s="2">
        <v>1.3</v>
      </c>
      <c r="B17" s="2" t="s">
        <v>7</v>
      </c>
      <c r="C17" s="7">
        <v>0.0124</v>
      </c>
      <c r="D17" s="8">
        <v>624</v>
      </c>
      <c r="E17" s="13">
        <f t="shared" si="0"/>
        <v>7.7376</v>
      </c>
    </row>
    <row r="18" spans="1:5" ht="15">
      <c r="A18" s="2">
        <v>1.4</v>
      </c>
      <c r="B18" s="2" t="s">
        <v>8</v>
      </c>
      <c r="C18" s="7">
        <v>0.0969</v>
      </c>
      <c r="D18" s="8">
        <v>624</v>
      </c>
      <c r="E18" s="13">
        <f t="shared" si="0"/>
        <v>60.4656</v>
      </c>
    </row>
    <row r="19" spans="1:5" ht="15">
      <c r="A19" s="2">
        <v>1.5</v>
      </c>
      <c r="B19" s="39" t="s">
        <v>9</v>
      </c>
      <c r="C19" s="34"/>
      <c r="D19" s="8">
        <v>624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v>624</v>
      </c>
      <c r="E20" s="13">
        <f t="shared" si="0"/>
        <v>46.8</v>
      </c>
    </row>
    <row r="21" spans="1:5" ht="15">
      <c r="A21" s="2">
        <v>1.7</v>
      </c>
      <c r="B21" s="39" t="s">
        <v>11</v>
      </c>
      <c r="C21" s="35">
        <v>0.1004</v>
      </c>
      <c r="D21" s="8">
        <v>624</v>
      </c>
      <c r="E21" s="13">
        <f t="shared" si="0"/>
        <v>62.6496</v>
      </c>
    </row>
    <row r="22" spans="1:5" ht="15">
      <c r="A22" s="2">
        <v>1.8</v>
      </c>
      <c r="B22" s="39" t="s">
        <v>46</v>
      </c>
      <c r="C22" s="34"/>
      <c r="D22" s="8">
        <v>624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1.8738</v>
      </c>
      <c r="D23" s="8">
        <v>624</v>
      </c>
      <c r="E23" s="52">
        <f t="shared" si="0"/>
        <v>1169.2512</v>
      </c>
    </row>
    <row r="24" spans="1:5" ht="15">
      <c r="A24" s="39">
        <v>2.1</v>
      </c>
      <c r="B24" s="39" t="s">
        <v>13</v>
      </c>
      <c r="C24" s="34">
        <v>0.601</v>
      </c>
      <c r="D24" s="8">
        <v>624</v>
      </c>
      <c r="E24" s="13">
        <f t="shared" si="0"/>
        <v>375.024</v>
      </c>
    </row>
    <row r="25" spans="1:5" ht="15">
      <c r="A25" s="39">
        <v>2.2</v>
      </c>
      <c r="B25" s="39" t="s">
        <v>14</v>
      </c>
      <c r="C25" s="34">
        <v>0.2161</v>
      </c>
      <c r="D25" s="8">
        <v>624</v>
      </c>
      <c r="E25" s="13">
        <f t="shared" si="0"/>
        <v>134.8464</v>
      </c>
    </row>
    <row r="26" spans="1:5" ht="15">
      <c r="A26" s="39">
        <v>2.3</v>
      </c>
      <c r="B26" s="45" t="s">
        <v>15</v>
      </c>
      <c r="C26" s="34">
        <v>0.6313</v>
      </c>
      <c r="D26" s="8">
        <v>624</v>
      </c>
      <c r="E26" s="13">
        <f t="shared" si="0"/>
        <v>393.9312</v>
      </c>
    </row>
    <row r="27" spans="1:5" ht="23.25">
      <c r="A27" s="39">
        <v>2.4</v>
      </c>
      <c r="B27" s="45" t="s">
        <v>47</v>
      </c>
      <c r="C27" s="34">
        <v>0.047</v>
      </c>
      <c r="D27" s="8">
        <v>624</v>
      </c>
      <c r="E27" s="13">
        <f t="shared" si="0"/>
        <v>29.328</v>
      </c>
    </row>
    <row r="28" spans="1:5" ht="15">
      <c r="A28" s="39">
        <v>2.5</v>
      </c>
      <c r="B28" s="39" t="s">
        <v>16</v>
      </c>
      <c r="C28" s="34">
        <v>0.2332</v>
      </c>
      <c r="D28" s="8">
        <v>624</v>
      </c>
      <c r="E28" s="13">
        <f t="shared" si="0"/>
        <v>145.5168</v>
      </c>
    </row>
    <row r="29" spans="1:5" ht="15">
      <c r="A29" s="39">
        <v>2.6</v>
      </c>
      <c r="B29" s="39" t="s">
        <v>48</v>
      </c>
      <c r="C29" s="34"/>
      <c r="D29" s="8">
        <v>624</v>
      </c>
      <c r="E29" s="13">
        <f t="shared" si="0"/>
        <v>0</v>
      </c>
    </row>
    <row r="30" spans="1:5" ht="23.25">
      <c r="A30" s="39">
        <v>2.7</v>
      </c>
      <c r="B30" s="45" t="s">
        <v>17</v>
      </c>
      <c r="C30" s="34">
        <v>0.0092</v>
      </c>
      <c r="D30" s="8">
        <v>624</v>
      </c>
      <c r="E30" s="13">
        <f t="shared" si="0"/>
        <v>5.7408</v>
      </c>
    </row>
    <row r="31" spans="1:5" ht="15">
      <c r="A31" s="39">
        <v>2.8</v>
      </c>
      <c r="B31" s="39" t="s">
        <v>49</v>
      </c>
      <c r="C31" s="34">
        <v>0.0059</v>
      </c>
      <c r="D31" s="8">
        <v>624</v>
      </c>
      <c r="E31" s="13">
        <f t="shared" si="0"/>
        <v>3.6816</v>
      </c>
    </row>
    <row r="32" spans="1:5" ht="15">
      <c r="A32" s="39">
        <v>2.9</v>
      </c>
      <c r="B32" s="39" t="s">
        <v>18</v>
      </c>
      <c r="C32" s="34">
        <v>0.0484</v>
      </c>
      <c r="D32" s="8">
        <v>624</v>
      </c>
      <c r="E32" s="13">
        <f t="shared" si="0"/>
        <v>30.2016</v>
      </c>
    </row>
    <row r="33" spans="1:5" ht="15">
      <c r="A33" s="46" t="s">
        <v>50</v>
      </c>
      <c r="B33" s="39" t="s">
        <v>19</v>
      </c>
      <c r="C33" s="34">
        <v>0.0145</v>
      </c>
      <c r="D33" s="8">
        <v>624</v>
      </c>
      <c r="E33" s="13">
        <f t="shared" si="0"/>
        <v>9.048</v>
      </c>
    </row>
    <row r="34" spans="1:5" ht="15">
      <c r="A34" s="39">
        <v>2.11</v>
      </c>
      <c r="B34" s="45" t="s">
        <v>20</v>
      </c>
      <c r="C34" s="34">
        <v>0.0263</v>
      </c>
      <c r="D34" s="8">
        <v>624</v>
      </c>
      <c r="E34" s="13">
        <f t="shared" si="0"/>
        <v>16.4112</v>
      </c>
    </row>
    <row r="35" spans="1:5" ht="15">
      <c r="A35" s="39">
        <v>2.12</v>
      </c>
      <c r="B35" s="39" t="s">
        <v>21</v>
      </c>
      <c r="C35" s="34">
        <v>0.021</v>
      </c>
      <c r="D35" s="8">
        <v>624</v>
      </c>
      <c r="E35" s="13">
        <f t="shared" si="0"/>
        <v>13.104000000000001</v>
      </c>
    </row>
    <row r="36" spans="1:5" ht="23.25">
      <c r="A36" s="39">
        <v>2.13</v>
      </c>
      <c r="B36" s="45" t="s">
        <v>22</v>
      </c>
      <c r="C36" s="34">
        <v>0.0199</v>
      </c>
      <c r="D36" s="8">
        <v>624</v>
      </c>
      <c r="E36" s="13">
        <f t="shared" si="0"/>
        <v>12.4176</v>
      </c>
    </row>
    <row r="37" spans="1:5" ht="15">
      <c r="A37" s="39">
        <v>2.14</v>
      </c>
      <c r="B37" s="45" t="s">
        <v>46</v>
      </c>
      <c r="C37" s="34"/>
      <c r="D37" s="8">
        <v>624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624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v>624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v>624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v>624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v>624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v>624</v>
      </c>
      <c r="E43" s="13">
        <f t="shared" si="0"/>
        <v>0</v>
      </c>
    </row>
    <row r="44" spans="1:5" ht="23.25">
      <c r="A44" s="40">
        <v>4</v>
      </c>
      <c r="B44" s="43" t="s">
        <v>29</v>
      </c>
      <c r="C44" s="33">
        <f>SUM(C45:C52)</f>
        <v>2.4542548</v>
      </c>
      <c r="D44" s="8">
        <v>624</v>
      </c>
      <c r="E44" s="52">
        <f t="shared" si="0"/>
        <v>1531.4549952000002</v>
      </c>
    </row>
    <row r="45" spans="1:5" ht="23.25">
      <c r="A45" s="39">
        <v>4.1</v>
      </c>
      <c r="B45" s="45" t="s">
        <v>51</v>
      </c>
      <c r="C45" s="34">
        <v>1.6874</v>
      </c>
      <c r="D45" s="8">
        <v>624</v>
      </c>
      <c r="E45" s="13">
        <f t="shared" si="0"/>
        <v>1052.9376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624</v>
      </c>
      <c r="E46" s="13">
        <f t="shared" si="0"/>
        <v>212.6933952</v>
      </c>
    </row>
    <row r="47" spans="1:5" ht="15">
      <c r="A47" s="39">
        <v>4.3</v>
      </c>
      <c r="B47" s="39" t="s">
        <v>30</v>
      </c>
      <c r="C47" s="34">
        <v>0.2078</v>
      </c>
      <c r="D47" s="8">
        <v>624</v>
      </c>
      <c r="E47" s="13">
        <f t="shared" si="0"/>
        <v>129.6672</v>
      </c>
    </row>
    <row r="48" spans="1:5" ht="15">
      <c r="A48" s="39">
        <v>4.4</v>
      </c>
      <c r="B48" s="39" t="s">
        <v>31</v>
      </c>
      <c r="C48" s="34">
        <v>0.0212</v>
      </c>
      <c r="D48" s="8">
        <v>624</v>
      </c>
      <c r="E48" s="13">
        <f t="shared" si="0"/>
        <v>13.2288</v>
      </c>
    </row>
    <row r="49" spans="1:5" ht="15">
      <c r="A49" s="39">
        <v>4.5</v>
      </c>
      <c r="B49" s="39" t="s">
        <v>32</v>
      </c>
      <c r="C49" s="34">
        <v>0.019</v>
      </c>
      <c r="D49" s="8">
        <v>624</v>
      </c>
      <c r="E49" s="13">
        <f t="shared" si="0"/>
        <v>11.856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624</v>
      </c>
      <c r="E50" s="13">
        <f t="shared" si="0"/>
        <v>2.2464000000000004</v>
      </c>
    </row>
    <row r="51" spans="1:5" ht="15">
      <c r="A51" s="39">
        <v>4.7</v>
      </c>
      <c r="B51" s="39" t="s">
        <v>34</v>
      </c>
      <c r="C51" s="34">
        <v>0.011</v>
      </c>
      <c r="D51" s="8">
        <v>624</v>
      </c>
      <c r="E51" s="13">
        <f t="shared" si="0"/>
        <v>6.864</v>
      </c>
    </row>
    <row r="52" spans="1:5" ht="15">
      <c r="A52" s="39">
        <v>4.8</v>
      </c>
      <c r="B52" s="39" t="s">
        <v>52</v>
      </c>
      <c r="C52" s="34">
        <v>0.1634</v>
      </c>
      <c r="D52" s="8">
        <v>624</v>
      </c>
      <c r="E52" s="13">
        <f t="shared" si="0"/>
        <v>101.96159999999999</v>
      </c>
    </row>
    <row r="53" spans="1:5" ht="15">
      <c r="A53" s="40">
        <v>5</v>
      </c>
      <c r="B53" s="44" t="s">
        <v>35</v>
      </c>
      <c r="C53" s="33">
        <f>SUM(C54:C58)</f>
        <v>0.7180460000000001</v>
      </c>
      <c r="D53" s="8">
        <v>624</v>
      </c>
      <c r="E53" s="52">
        <f t="shared" si="0"/>
        <v>448.06070400000004</v>
      </c>
    </row>
    <row r="54" spans="1:5" ht="23.25">
      <c r="A54" s="39">
        <v>5.1</v>
      </c>
      <c r="B54" s="45" t="s">
        <v>53</v>
      </c>
      <c r="C54" s="34">
        <v>0.223</v>
      </c>
      <c r="D54" s="8">
        <v>624</v>
      </c>
      <c r="E54" s="13">
        <f t="shared" si="0"/>
        <v>139.15200000000002</v>
      </c>
    </row>
    <row r="55" spans="1:5" ht="15">
      <c r="A55" s="39">
        <v>5.2</v>
      </c>
      <c r="B55" s="45" t="s">
        <v>125</v>
      </c>
      <c r="C55" s="34">
        <f>C54*0.202</f>
        <v>0.045046</v>
      </c>
      <c r="D55" s="8">
        <v>624</v>
      </c>
      <c r="E55" s="13">
        <f t="shared" si="0"/>
        <v>28.108704000000003</v>
      </c>
    </row>
    <row r="56" spans="1:5" ht="15">
      <c r="A56" s="39">
        <v>5.3</v>
      </c>
      <c r="B56" s="39" t="s">
        <v>36</v>
      </c>
      <c r="C56" s="34">
        <v>0.18</v>
      </c>
      <c r="D56" s="8">
        <v>624</v>
      </c>
      <c r="E56" s="13">
        <f t="shared" si="0"/>
        <v>112.32</v>
      </c>
    </row>
    <row r="57" spans="1:5" ht="15">
      <c r="A57" s="39">
        <v>5.4</v>
      </c>
      <c r="B57" s="39" t="s">
        <v>37</v>
      </c>
      <c r="C57" s="34">
        <v>0.261</v>
      </c>
      <c r="D57" s="8">
        <v>624</v>
      </c>
      <c r="E57" s="13">
        <f t="shared" si="0"/>
        <v>162.864</v>
      </c>
    </row>
    <row r="58" spans="1:5" ht="15">
      <c r="A58" s="39">
        <v>5.5</v>
      </c>
      <c r="B58" s="39" t="s">
        <v>46</v>
      </c>
      <c r="C58" s="34">
        <v>0.009</v>
      </c>
      <c r="D58" s="8">
        <v>624</v>
      </c>
      <c r="E58" s="13">
        <f t="shared" si="0"/>
        <v>5.616</v>
      </c>
    </row>
    <row r="59" spans="1:5" ht="15">
      <c r="A59" s="40">
        <v>6</v>
      </c>
      <c r="B59" s="43" t="s">
        <v>54</v>
      </c>
      <c r="C59" s="33">
        <v>2.0766</v>
      </c>
      <c r="D59" s="8">
        <v>624</v>
      </c>
      <c r="E59" s="52">
        <f t="shared" si="0"/>
        <v>1295.7984</v>
      </c>
    </row>
    <row r="60" spans="1:5" ht="15">
      <c r="A60" s="40">
        <v>7</v>
      </c>
      <c r="B60" s="44" t="s">
        <v>38</v>
      </c>
      <c r="C60" s="33">
        <v>0.009</v>
      </c>
      <c r="D60" s="8">
        <v>624</v>
      </c>
      <c r="E60" s="52">
        <f t="shared" si="0"/>
        <v>5.616</v>
      </c>
    </row>
    <row r="61" spans="1:5" ht="15">
      <c r="A61" s="40">
        <v>8</v>
      </c>
      <c r="B61" s="44" t="s">
        <v>39</v>
      </c>
      <c r="C61" s="37">
        <f>C60+C59+C53+C44+C38+C23+C11</f>
        <v>8.2900144</v>
      </c>
      <c r="D61" s="8">
        <v>624</v>
      </c>
      <c r="E61" s="52">
        <f t="shared" si="0"/>
        <v>5172.9689856</v>
      </c>
    </row>
    <row r="62" spans="1:5" ht="15">
      <c r="A62" s="47">
        <v>9</v>
      </c>
      <c r="B62" s="39" t="s">
        <v>40</v>
      </c>
      <c r="C62" s="34"/>
      <c r="D62" s="8">
        <v>624</v>
      </c>
      <c r="E62" s="13">
        <f t="shared" si="0"/>
        <v>0</v>
      </c>
    </row>
    <row r="63" spans="1:5" ht="15">
      <c r="A63" s="47">
        <v>10</v>
      </c>
      <c r="B63" s="39" t="s">
        <v>55</v>
      </c>
      <c r="C63" s="34">
        <f>C62*15%</f>
        <v>0</v>
      </c>
      <c r="D63" s="8">
        <v>624</v>
      </c>
      <c r="E63" s="13">
        <f t="shared" si="0"/>
        <v>0</v>
      </c>
    </row>
    <row r="64" spans="1:5" ht="15">
      <c r="A64" s="40">
        <v>11</v>
      </c>
      <c r="B64" s="40" t="s">
        <v>41</v>
      </c>
      <c r="C64" s="33">
        <f>C61+C62+C63</f>
        <v>8.2900144</v>
      </c>
      <c r="D64" s="8">
        <v>624</v>
      </c>
      <c r="E64" s="52">
        <f t="shared" si="0"/>
        <v>5172.9689856</v>
      </c>
    </row>
    <row r="65" spans="1:5" ht="15">
      <c r="A65" s="39"/>
      <c r="B65" s="45" t="s">
        <v>56</v>
      </c>
      <c r="C65" s="38">
        <v>8.29</v>
      </c>
      <c r="D65" s="8">
        <v>624</v>
      </c>
      <c r="E65" s="13">
        <f t="shared" si="0"/>
        <v>5172.959999999999</v>
      </c>
    </row>
    <row r="66" spans="1:5" ht="15" hidden="1">
      <c r="A66" s="103" t="s">
        <v>96</v>
      </c>
      <c r="B66" s="103"/>
      <c r="C66" s="103"/>
      <c r="D66" s="103"/>
      <c r="E66" s="103"/>
    </row>
    <row r="68" spans="1:5" ht="44.2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116</v>
      </c>
      <c r="B72" s="101"/>
      <c r="C72" s="101"/>
      <c r="D72" s="101"/>
      <c r="E72" s="101"/>
    </row>
    <row r="74" spans="1:5" ht="15">
      <c r="A74" s="96" t="s">
        <v>1</v>
      </c>
      <c r="B74" s="96"/>
      <c r="C74" s="8"/>
      <c r="D74" s="8">
        <v>802.4</v>
      </c>
      <c r="E74" s="9">
        <v>624</v>
      </c>
    </row>
    <row r="75" spans="1:5" ht="15">
      <c r="A75" s="96" t="s">
        <v>2</v>
      </c>
      <c r="B75" s="96"/>
      <c r="C75" s="8"/>
      <c r="D75" s="8"/>
      <c r="E75" s="9">
        <v>9.27</v>
      </c>
    </row>
    <row r="76" spans="1:5" ht="15">
      <c r="A76" s="97"/>
      <c r="B76" s="97"/>
      <c r="C76" s="8"/>
      <c r="D76" s="8"/>
      <c r="E76" s="14">
        <f>E74*E75</f>
        <v>5784.48</v>
      </c>
    </row>
    <row r="77" spans="1:5" ht="40.5" customHeight="1">
      <c r="A77" s="10" t="s">
        <v>43</v>
      </c>
      <c r="B77" s="11" t="s">
        <v>3</v>
      </c>
      <c r="C77" s="98" t="s">
        <v>42</v>
      </c>
      <c r="D77" s="98"/>
      <c r="E77" s="98"/>
    </row>
    <row r="78" spans="1:5" ht="23.25">
      <c r="A78" s="42">
        <v>1</v>
      </c>
      <c r="B78" s="43" t="s">
        <v>44</v>
      </c>
      <c r="C78" s="33">
        <f>SUM(C81:C88)</f>
        <v>2.1634834</v>
      </c>
      <c r="D78" s="8">
        <v>624</v>
      </c>
      <c r="E78" s="52">
        <f>C78*D78</f>
        <v>1350.0136416</v>
      </c>
    </row>
    <row r="79" spans="1:5" ht="15">
      <c r="A79" s="60"/>
      <c r="B79" s="61" t="s">
        <v>4</v>
      </c>
      <c r="C79" s="62"/>
      <c r="D79" s="8">
        <v>624</v>
      </c>
      <c r="E79" s="13"/>
    </row>
    <row r="80" spans="1:5" ht="15">
      <c r="A80" s="3">
        <v>1.1</v>
      </c>
      <c r="B80" s="4" t="s">
        <v>45</v>
      </c>
      <c r="C80" s="5">
        <f>C81+C82</f>
        <v>1.6217</v>
      </c>
      <c r="D80" s="8">
        <v>624</v>
      </c>
      <c r="E80" s="13">
        <f aca="true" t="shared" si="1" ref="E80:E120">C80*D80</f>
        <v>1011.9408</v>
      </c>
    </row>
    <row r="81" spans="1:5" ht="15">
      <c r="A81" s="2"/>
      <c r="B81" s="4" t="s">
        <v>5</v>
      </c>
      <c r="C81" s="6">
        <v>1.6217</v>
      </c>
      <c r="D81" s="8">
        <v>624</v>
      </c>
      <c r="E81" s="13">
        <f t="shared" si="1"/>
        <v>1011.9408</v>
      </c>
    </row>
    <row r="82" spans="1:5" ht="15">
      <c r="A82" s="2"/>
      <c r="B82" s="4" t="s">
        <v>6</v>
      </c>
      <c r="C82" s="6"/>
      <c r="D82" s="8">
        <v>624</v>
      </c>
      <c r="E82" s="13"/>
    </row>
    <row r="83" spans="1:5" ht="15">
      <c r="A83" s="2">
        <v>1.2</v>
      </c>
      <c r="B83" s="4" t="s">
        <v>125</v>
      </c>
      <c r="C83" s="6">
        <f>(C81+C82)*0.202</f>
        <v>0.3275834</v>
      </c>
      <c r="D83" s="8">
        <v>624</v>
      </c>
      <c r="E83" s="13">
        <f t="shared" si="1"/>
        <v>204.4120416</v>
      </c>
    </row>
    <row r="84" spans="1:5" ht="23.25">
      <c r="A84" s="2">
        <v>1.3</v>
      </c>
      <c r="B84" s="4" t="s">
        <v>147</v>
      </c>
      <c r="C84" s="6">
        <v>0.0162</v>
      </c>
      <c r="D84" s="8">
        <v>624</v>
      </c>
      <c r="E84" s="13">
        <f t="shared" si="1"/>
        <v>10.108799999999999</v>
      </c>
    </row>
    <row r="85" spans="1:5" ht="15">
      <c r="A85" s="2">
        <v>1.4</v>
      </c>
      <c r="B85" s="45" t="s">
        <v>9</v>
      </c>
      <c r="C85" s="34"/>
      <c r="D85" s="8">
        <v>624</v>
      </c>
      <c r="E85" s="13"/>
    </row>
    <row r="86" spans="1:5" ht="15">
      <c r="A86" s="2">
        <v>1.5</v>
      </c>
      <c r="B86" s="45" t="s">
        <v>10</v>
      </c>
      <c r="C86" s="34">
        <v>0.0816</v>
      </c>
      <c r="D86" s="8">
        <v>624</v>
      </c>
      <c r="E86" s="13">
        <f t="shared" si="1"/>
        <v>50.918400000000005</v>
      </c>
    </row>
    <row r="87" spans="1:5" ht="15">
      <c r="A87" s="2">
        <v>1.6</v>
      </c>
      <c r="B87" s="45" t="s">
        <v>148</v>
      </c>
      <c r="C87" s="34">
        <v>0.1164</v>
      </c>
      <c r="D87" s="8">
        <v>624</v>
      </c>
      <c r="E87" s="13">
        <f t="shared" si="1"/>
        <v>72.6336</v>
      </c>
    </row>
    <row r="88" spans="1:5" ht="15">
      <c r="A88" s="2">
        <v>1.7</v>
      </c>
      <c r="B88" s="45" t="s">
        <v>149</v>
      </c>
      <c r="D88" s="8">
        <v>624</v>
      </c>
      <c r="E88" s="13"/>
    </row>
    <row r="89" spans="1:5" ht="15">
      <c r="A89" s="40">
        <v>2</v>
      </c>
      <c r="B89" s="43" t="s">
        <v>12</v>
      </c>
      <c r="C89" s="33">
        <f>SUM(C90:C102)</f>
        <v>2.7914</v>
      </c>
      <c r="D89" s="8">
        <v>624</v>
      </c>
      <c r="E89" s="52">
        <f t="shared" si="1"/>
        <v>1741.8336</v>
      </c>
    </row>
    <row r="90" spans="1:5" ht="15">
      <c r="A90" s="39">
        <v>2.1</v>
      </c>
      <c r="B90" s="45" t="s">
        <v>13</v>
      </c>
      <c r="C90" s="34">
        <v>0.6191</v>
      </c>
      <c r="D90" s="8">
        <v>624</v>
      </c>
      <c r="E90" s="13">
        <f t="shared" si="1"/>
        <v>386.3184</v>
      </c>
    </row>
    <row r="91" spans="1:5" ht="15">
      <c r="A91" s="39">
        <v>2.2</v>
      </c>
      <c r="B91" s="45" t="s">
        <v>14</v>
      </c>
      <c r="C91" s="34">
        <v>0.2333</v>
      </c>
      <c r="D91" s="8">
        <v>624</v>
      </c>
      <c r="E91" s="13">
        <f t="shared" si="1"/>
        <v>145.57920000000001</v>
      </c>
    </row>
    <row r="92" spans="1:5" ht="15">
      <c r="A92" s="39">
        <v>2.3</v>
      </c>
      <c r="B92" s="45" t="s">
        <v>15</v>
      </c>
      <c r="C92" s="34">
        <v>1.373</v>
      </c>
      <c r="D92" s="8">
        <v>624</v>
      </c>
      <c r="E92" s="13">
        <f t="shared" si="1"/>
        <v>856.752</v>
      </c>
    </row>
    <row r="93" spans="1:5" ht="23.25">
      <c r="A93" s="39">
        <v>2.4</v>
      </c>
      <c r="B93" s="45" t="s">
        <v>47</v>
      </c>
      <c r="C93" s="34">
        <v>0.03</v>
      </c>
      <c r="D93" s="8">
        <v>624</v>
      </c>
      <c r="E93" s="13">
        <f t="shared" si="1"/>
        <v>18.72</v>
      </c>
    </row>
    <row r="94" spans="1:5" ht="15">
      <c r="A94" s="39">
        <v>2.5</v>
      </c>
      <c r="B94" s="45" t="s">
        <v>16</v>
      </c>
      <c r="C94" s="34">
        <v>0.2607</v>
      </c>
      <c r="D94" s="8">
        <v>624</v>
      </c>
      <c r="E94" s="13">
        <f t="shared" si="1"/>
        <v>162.6768</v>
      </c>
    </row>
    <row r="95" spans="1:5" ht="15">
      <c r="A95" s="39">
        <v>2.6</v>
      </c>
      <c r="B95" s="45" t="s">
        <v>48</v>
      </c>
      <c r="C95" s="34">
        <v>0.1465</v>
      </c>
      <c r="D95" s="8">
        <v>624</v>
      </c>
      <c r="E95" s="13">
        <f t="shared" si="1"/>
        <v>91.416</v>
      </c>
    </row>
    <row r="96" spans="1:5" ht="23.25">
      <c r="A96" s="39">
        <v>2.7</v>
      </c>
      <c r="B96" s="45" t="s">
        <v>17</v>
      </c>
      <c r="C96" s="34">
        <v>0.0092</v>
      </c>
      <c r="D96" s="8">
        <v>624</v>
      </c>
      <c r="E96" s="13">
        <f t="shared" si="1"/>
        <v>5.7408</v>
      </c>
    </row>
    <row r="97" spans="1:5" ht="15">
      <c r="A97" s="39">
        <v>2.8</v>
      </c>
      <c r="B97" s="45" t="s">
        <v>150</v>
      </c>
      <c r="C97" s="34"/>
      <c r="D97" s="8">
        <v>624</v>
      </c>
      <c r="E97" s="13"/>
    </row>
    <row r="98" spans="1:5" ht="15">
      <c r="A98" s="39">
        <v>2.9</v>
      </c>
      <c r="B98" s="45" t="s">
        <v>18</v>
      </c>
      <c r="C98" s="34">
        <v>0.0483</v>
      </c>
      <c r="D98" s="8">
        <v>624</v>
      </c>
      <c r="E98" s="13">
        <f t="shared" si="1"/>
        <v>30.139200000000002</v>
      </c>
    </row>
    <row r="99" spans="1:5" ht="15">
      <c r="A99" s="46" t="s">
        <v>50</v>
      </c>
      <c r="B99" s="45" t="s">
        <v>19</v>
      </c>
      <c r="C99" s="34">
        <v>0.0144</v>
      </c>
      <c r="D99" s="8">
        <v>624</v>
      </c>
      <c r="E99" s="13">
        <f t="shared" si="1"/>
        <v>8.9856</v>
      </c>
    </row>
    <row r="100" spans="1:5" ht="15">
      <c r="A100" s="39">
        <v>2.11</v>
      </c>
      <c r="B100" s="45" t="s">
        <v>20</v>
      </c>
      <c r="C100" s="34">
        <v>0.0262</v>
      </c>
      <c r="D100" s="8">
        <v>624</v>
      </c>
      <c r="E100" s="13">
        <f t="shared" si="1"/>
        <v>16.3488</v>
      </c>
    </row>
    <row r="101" spans="1:5" ht="15">
      <c r="A101" s="39">
        <v>2.12</v>
      </c>
      <c r="B101" s="45" t="s">
        <v>21</v>
      </c>
      <c r="C101" s="34">
        <v>0.0109</v>
      </c>
      <c r="D101" s="8">
        <v>624</v>
      </c>
      <c r="E101" s="13">
        <f t="shared" si="1"/>
        <v>6.8016</v>
      </c>
    </row>
    <row r="102" spans="1:5" ht="23.25">
      <c r="A102" s="39">
        <v>2.13</v>
      </c>
      <c r="B102" s="45" t="s">
        <v>151</v>
      </c>
      <c r="C102" s="34">
        <v>0.0198</v>
      </c>
      <c r="D102" s="8">
        <v>624</v>
      </c>
      <c r="E102" s="13">
        <f t="shared" si="1"/>
        <v>12.355200000000002</v>
      </c>
    </row>
    <row r="103" spans="1:5" ht="23.25">
      <c r="A103" s="40">
        <v>3</v>
      </c>
      <c r="B103" s="43" t="s">
        <v>23</v>
      </c>
      <c r="C103" s="33">
        <f>SUM(C104:C106)</f>
        <v>0</v>
      </c>
      <c r="D103" s="8">
        <v>624</v>
      </c>
      <c r="E103" s="52">
        <f t="shared" si="1"/>
        <v>0</v>
      </c>
    </row>
    <row r="104" spans="1:5" ht="15">
      <c r="A104" s="39">
        <v>3.1</v>
      </c>
      <c r="B104" s="45" t="s">
        <v>24</v>
      </c>
      <c r="C104" s="34"/>
      <c r="D104" s="8">
        <v>624</v>
      </c>
      <c r="E104" s="13"/>
    </row>
    <row r="105" spans="1:5" ht="15">
      <c r="A105" s="39">
        <v>3.2</v>
      </c>
      <c r="B105" s="45" t="s">
        <v>25</v>
      </c>
      <c r="C105" s="34"/>
      <c r="D105" s="8">
        <v>624</v>
      </c>
      <c r="E105" s="13"/>
    </row>
    <row r="106" spans="1:5" ht="15">
      <c r="A106" s="39">
        <v>3.3</v>
      </c>
      <c r="B106" s="45" t="s">
        <v>28</v>
      </c>
      <c r="C106" s="34"/>
      <c r="D106" s="8">
        <v>624</v>
      </c>
      <c r="E106" s="13"/>
    </row>
    <row r="107" spans="1:5" ht="23.25">
      <c r="A107" s="40">
        <v>4</v>
      </c>
      <c r="B107" s="43" t="s">
        <v>29</v>
      </c>
      <c r="C107" s="33">
        <f>SUM(C108:C114)</f>
        <v>2.1536859519999996</v>
      </c>
      <c r="D107" s="8">
        <v>624</v>
      </c>
      <c r="E107" s="52">
        <f t="shared" si="1"/>
        <v>1343.9000340479997</v>
      </c>
    </row>
    <row r="108" spans="1:5" ht="23.25">
      <c r="A108" s="39">
        <v>4.1</v>
      </c>
      <c r="B108" s="45" t="s">
        <v>51</v>
      </c>
      <c r="C108" s="34">
        <v>1.6994</v>
      </c>
      <c r="D108" s="8">
        <v>624</v>
      </c>
      <c r="E108" s="13">
        <f t="shared" si="1"/>
        <v>1060.4256</v>
      </c>
    </row>
    <row r="109" spans="1:5" ht="15">
      <c r="A109" s="39">
        <v>4.2</v>
      </c>
      <c r="B109" s="45" t="s">
        <v>125</v>
      </c>
      <c r="C109" s="34">
        <f>C108*0.202</f>
        <v>0.34327880000000005</v>
      </c>
      <c r="D109" s="8">
        <v>624</v>
      </c>
      <c r="E109" s="13">
        <f t="shared" si="1"/>
        <v>214.20597120000002</v>
      </c>
    </row>
    <row r="110" spans="1:5" ht="15">
      <c r="A110" s="39">
        <v>4.3</v>
      </c>
      <c r="B110" s="45" t="s">
        <v>30</v>
      </c>
      <c r="C110" s="34">
        <f>(C108+C109)*0.04</f>
        <v>0.081707152</v>
      </c>
      <c r="D110" s="8">
        <v>624</v>
      </c>
      <c r="E110" s="13">
        <f t="shared" si="1"/>
        <v>50.985262848000005</v>
      </c>
    </row>
    <row r="111" spans="1:5" ht="15">
      <c r="A111" s="39">
        <v>4.4</v>
      </c>
      <c r="B111" s="45" t="s">
        <v>152</v>
      </c>
      <c r="C111" s="34">
        <v>0.0157</v>
      </c>
      <c r="D111" s="8">
        <v>624</v>
      </c>
      <c r="E111" s="13">
        <f t="shared" si="1"/>
        <v>9.7968</v>
      </c>
    </row>
    <row r="112" spans="1:5" ht="15">
      <c r="A112" s="39">
        <v>4.5</v>
      </c>
      <c r="B112" s="45" t="s">
        <v>33</v>
      </c>
      <c r="C112" s="34">
        <v>0.0036000000000000003</v>
      </c>
      <c r="D112" s="8">
        <v>624</v>
      </c>
      <c r="E112" s="13">
        <f t="shared" si="1"/>
        <v>2.2464000000000004</v>
      </c>
    </row>
    <row r="113" spans="1:5" ht="15">
      <c r="A113" s="39">
        <v>4.6</v>
      </c>
      <c r="B113" s="45" t="s">
        <v>34</v>
      </c>
      <c r="C113" s="34">
        <v>0.01</v>
      </c>
      <c r="D113" s="8">
        <v>624</v>
      </c>
      <c r="E113" s="13">
        <f t="shared" si="1"/>
        <v>6.24</v>
      </c>
    </row>
    <row r="114" spans="1:5" ht="15">
      <c r="A114" s="39">
        <v>4.7</v>
      </c>
      <c r="B114" s="45" t="s">
        <v>52</v>
      </c>
      <c r="C114" s="34"/>
      <c r="D114" s="8">
        <v>624</v>
      </c>
      <c r="E114" s="13"/>
    </row>
    <row r="115" spans="1:5" ht="15">
      <c r="A115" s="40">
        <v>5</v>
      </c>
      <c r="B115" s="43" t="s">
        <v>35</v>
      </c>
      <c r="C115" s="33">
        <f>SUM(C116:C119)</f>
        <v>0.9473406</v>
      </c>
      <c r="D115" s="8">
        <v>624</v>
      </c>
      <c r="E115" s="52">
        <f t="shared" si="1"/>
        <v>591.1405344</v>
      </c>
    </row>
    <row r="116" spans="1:5" ht="23.25">
      <c r="A116" s="39">
        <v>5.1</v>
      </c>
      <c r="B116" s="45" t="s">
        <v>53</v>
      </c>
      <c r="C116" s="34">
        <v>0.4403</v>
      </c>
      <c r="D116" s="8">
        <v>624</v>
      </c>
      <c r="E116" s="13">
        <f t="shared" si="1"/>
        <v>274.7472</v>
      </c>
    </row>
    <row r="117" spans="1:5" ht="15">
      <c r="A117" s="39">
        <v>5.2</v>
      </c>
      <c r="B117" s="45" t="s">
        <v>125</v>
      </c>
      <c r="C117" s="34">
        <f>C116*0.202</f>
        <v>0.08894060000000001</v>
      </c>
      <c r="D117" s="8">
        <v>624</v>
      </c>
      <c r="E117" s="13">
        <f t="shared" si="1"/>
        <v>55.4989344</v>
      </c>
    </row>
    <row r="118" spans="1:5" ht="15">
      <c r="A118" s="39">
        <v>5.3</v>
      </c>
      <c r="B118" s="45" t="s">
        <v>36</v>
      </c>
      <c r="C118" s="34">
        <v>0.1437</v>
      </c>
      <c r="D118" s="8">
        <v>624</v>
      </c>
      <c r="E118" s="13">
        <f t="shared" si="1"/>
        <v>89.66879999999999</v>
      </c>
    </row>
    <row r="119" spans="1:5" ht="15">
      <c r="A119" s="39">
        <v>5.4</v>
      </c>
      <c r="B119" s="45" t="s">
        <v>37</v>
      </c>
      <c r="C119" s="34">
        <v>0.2744</v>
      </c>
      <c r="D119" s="8">
        <v>624</v>
      </c>
      <c r="E119" s="13">
        <f t="shared" si="1"/>
        <v>171.2256</v>
      </c>
    </row>
    <row r="120" spans="1:5" ht="15">
      <c r="A120" s="40">
        <v>6</v>
      </c>
      <c r="B120" s="43" t="s">
        <v>54</v>
      </c>
      <c r="C120" s="33">
        <f>C128*13%</f>
        <v>1.2051</v>
      </c>
      <c r="D120" s="8">
        <v>624</v>
      </c>
      <c r="E120" s="52">
        <f t="shared" si="1"/>
        <v>751.9824</v>
      </c>
    </row>
    <row r="121" spans="1:5" ht="15">
      <c r="A121" s="44">
        <v>6.1</v>
      </c>
      <c r="B121" s="43" t="s">
        <v>128</v>
      </c>
      <c r="C121" s="33"/>
      <c r="D121" s="8">
        <v>624</v>
      </c>
      <c r="E121" s="52"/>
    </row>
    <row r="122" spans="1:5" ht="15">
      <c r="A122" s="40">
        <v>7</v>
      </c>
      <c r="B122" s="43" t="s">
        <v>38</v>
      </c>
      <c r="C122" s="33">
        <v>0.009</v>
      </c>
      <c r="D122" s="8">
        <v>624</v>
      </c>
      <c r="E122" s="52">
        <v>5.61</v>
      </c>
    </row>
    <row r="123" spans="1:5" ht="15">
      <c r="A123" s="40">
        <v>8</v>
      </c>
      <c r="B123" s="43" t="s">
        <v>39</v>
      </c>
      <c r="C123" s="37">
        <f>C122+C120+C115+C107+C103+C89+C78</f>
        <v>9.270009951999999</v>
      </c>
      <c r="D123" s="8">
        <v>624</v>
      </c>
      <c r="E123" s="52">
        <f>E78+E89+E103+E107+E115+E120+E122</f>
        <v>5784.480210047999</v>
      </c>
    </row>
    <row r="124" spans="1:5" ht="15">
      <c r="A124" s="47">
        <v>9</v>
      </c>
      <c r="B124" s="45" t="s">
        <v>40</v>
      </c>
      <c r="C124" s="34"/>
      <c r="D124" s="8">
        <v>624</v>
      </c>
      <c r="E124" s="13"/>
    </row>
    <row r="125" spans="1:5" ht="15">
      <c r="A125" s="47">
        <v>10</v>
      </c>
      <c r="B125" s="45" t="s">
        <v>55</v>
      </c>
      <c r="C125" s="34">
        <f>C124*15%</f>
        <v>0</v>
      </c>
      <c r="D125" s="8">
        <v>624</v>
      </c>
      <c r="E125" s="13"/>
    </row>
    <row r="126" spans="1:5" ht="15">
      <c r="A126" s="40">
        <v>11</v>
      </c>
      <c r="B126" s="69" t="s">
        <v>41</v>
      </c>
      <c r="C126" s="33">
        <f>C123+C124+C125</f>
        <v>9.270009951999999</v>
      </c>
      <c r="D126" s="8">
        <v>624</v>
      </c>
      <c r="E126" s="52">
        <f>E123+E124+E125</f>
        <v>5784.480210047999</v>
      </c>
    </row>
    <row r="127" ht="15">
      <c r="C127" s="73"/>
    </row>
    <row r="128" ht="15">
      <c r="C128" s="74">
        <v>9.27</v>
      </c>
    </row>
  </sheetData>
  <sheetProtection/>
  <mergeCells count="15">
    <mergeCell ref="C10:E10"/>
    <mergeCell ref="A66:E66"/>
    <mergeCell ref="A1:E1"/>
    <mergeCell ref="A3:E3"/>
    <mergeCell ref="A5:E5"/>
    <mergeCell ref="A7:B7"/>
    <mergeCell ref="A8:B8"/>
    <mergeCell ref="A9:B9"/>
    <mergeCell ref="A75:B75"/>
    <mergeCell ref="A76:B76"/>
    <mergeCell ref="C77:E77"/>
    <mergeCell ref="A68:E68"/>
    <mergeCell ref="A70:E70"/>
    <mergeCell ref="A72:E72"/>
    <mergeCell ref="A74:B74"/>
  </mergeCells>
  <hyperlinks>
    <hyperlink ref="A3:E3" location="ГЛАВНАЯ!A1" display="Вернуться на главную страницу к списку домов"/>
    <hyperlink ref="A66:E66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9.7109375" style="0" customWidth="1"/>
    <col min="3" max="3" width="20.57421875" style="0" hidden="1" customWidth="1"/>
    <col min="4" max="4" width="15.140625" style="0" hidden="1" customWidth="1"/>
    <col min="5" max="5" width="34.710937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117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3229.5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32553.36</v>
      </c>
    </row>
    <row r="10" spans="1:5" ht="41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3229.5</v>
      </c>
      <c r="E11" s="52">
        <f>C11*D11</f>
        <v>6993.743193600001</v>
      </c>
    </row>
    <row r="12" spans="1:5" ht="15">
      <c r="A12" s="2"/>
      <c r="B12" s="2" t="s">
        <v>4</v>
      </c>
      <c r="C12" s="49"/>
      <c r="D12" s="8">
        <f>E7</f>
        <v>3229.5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3229.5</v>
      </c>
      <c r="E13" s="13">
        <f aca="true" t="shared" si="0" ref="E13:E66">C13*D13</f>
        <v>5007.0168</v>
      </c>
    </row>
    <row r="14" spans="1:5" ht="15">
      <c r="A14" s="2"/>
      <c r="B14" s="2" t="s">
        <v>5</v>
      </c>
      <c r="C14" s="6">
        <v>1.5504</v>
      </c>
      <c r="D14" s="8">
        <f>E7</f>
        <v>3229.5</v>
      </c>
      <c r="E14" s="13">
        <f t="shared" si="0"/>
        <v>5007.0168</v>
      </c>
    </row>
    <row r="15" spans="1:5" ht="15">
      <c r="A15" s="2"/>
      <c r="B15" s="2" t="s">
        <v>6</v>
      </c>
      <c r="C15" s="6"/>
      <c r="D15" s="8">
        <f>E7</f>
        <v>3229.5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3229.5</v>
      </c>
      <c r="E16" s="13">
        <f t="shared" si="0"/>
        <v>1011.4173936000001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3229.5</v>
      </c>
      <c r="E17" s="13">
        <f t="shared" si="0"/>
        <v>46.504799999999996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3229.5</v>
      </c>
      <c r="E18" s="13">
        <f t="shared" si="0"/>
        <v>362.3499</v>
      </c>
    </row>
    <row r="19" spans="1:5" ht="15">
      <c r="A19" s="2">
        <v>1.5</v>
      </c>
      <c r="B19" s="39" t="s">
        <v>9</v>
      </c>
      <c r="C19" s="34"/>
      <c r="D19" s="8">
        <f>E7</f>
        <v>3229.5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3229.5</v>
      </c>
      <c r="E20" s="13">
        <f t="shared" si="0"/>
        <v>242.21249999999998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3229.5</v>
      </c>
      <c r="E21" s="13">
        <f t="shared" si="0"/>
        <v>324.2418</v>
      </c>
    </row>
    <row r="22" spans="1:5" ht="15">
      <c r="A22" s="2">
        <v>1.8</v>
      </c>
      <c r="B22" s="39" t="s">
        <v>46</v>
      </c>
      <c r="C22" s="34"/>
      <c r="D22" s="8">
        <f>E7</f>
        <v>3229.5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3229.5</v>
      </c>
      <c r="E23" s="52">
        <f t="shared" si="0"/>
        <v>5963.271749999999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3229.5</v>
      </c>
      <c r="E24" s="13">
        <f t="shared" si="0"/>
        <v>1940.9295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3229.5</v>
      </c>
      <c r="E25" s="13">
        <f t="shared" si="0"/>
        <v>697.89495</v>
      </c>
    </row>
    <row r="26" spans="1:5" ht="23.25">
      <c r="A26" s="39">
        <v>2.3</v>
      </c>
      <c r="B26" s="45" t="s">
        <v>15</v>
      </c>
      <c r="C26" s="34">
        <v>0.553</v>
      </c>
      <c r="D26" s="8">
        <f>E7</f>
        <v>3229.5</v>
      </c>
      <c r="E26" s="13">
        <f t="shared" si="0"/>
        <v>1785.9135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3229.5</v>
      </c>
      <c r="E27" s="13">
        <f t="shared" si="0"/>
        <v>93.00959999999999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3229.5</v>
      </c>
      <c r="E28" s="13">
        <f t="shared" si="0"/>
        <v>753.1193999999999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3229.5</v>
      </c>
      <c r="E29" s="13">
        <f t="shared" si="0"/>
        <v>151.46355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3229.5</v>
      </c>
      <c r="E30" s="13">
        <f t="shared" si="0"/>
        <v>29.7114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3229.5</v>
      </c>
      <c r="E31" s="13">
        <f t="shared" si="0"/>
        <v>91.0719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3229.5</v>
      </c>
      <c r="E32" s="13">
        <f t="shared" si="0"/>
        <v>156.3078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3229.5</v>
      </c>
      <c r="E33" s="13">
        <f t="shared" si="0"/>
        <v>46.82775</v>
      </c>
    </row>
    <row r="34" spans="1:5" ht="23.25">
      <c r="A34" s="39">
        <v>2.11</v>
      </c>
      <c r="B34" s="45" t="s">
        <v>20</v>
      </c>
      <c r="C34" s="34">
        <v>0.0263</v>
      </c>
      <c r="D34" s="8">
        <f>D31</f>
        <v>3229.5</v>
      </c>
      <c r="E34" s="13">
        <f t="shared" si="0"/>
        <v>84.93585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3229.5</v>
      </c>
      <c r="E35" s="13">
        <f t="shared" si="0"/>
        <v>67.8195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3229.5</v>
      </c>
      <c r="E36" s="13">
        <f t="shared" si="0"/>
        <v>64.26705</v>
      </c>
    </row>
    <row r="37" spans="1:5" ht="15">
      <c r="A37" s="39">
        <v>2.14</v>
      </c>
      <c r="B37" s="45" t="s">
        <v>46</v>
      </c>
      <c r="C37" s="34"/>
      <c r="D37" s="8">
        <f>D34</f>
        <v>3229.5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3229.5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3229.5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3229.5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3229.5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3229.5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3229.5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3229.5</v>
      </c>
      <c r="E44" s="52">
        <f t="shared" si="0"/>
        <v>8363.613126600001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3229.5</v>
      </c>
      <c r="E45" s="13">
        <f t="shared" si="0"/>
        <v>5449.4583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3229.5</v>
      </c>
      <c r="E46" s="13">
        <f t="shared" si="0"/>
        <v>1100.7905766000001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3229.5</v>
      </c>
      <c r="E47" s="13">
        <f t="shared" si="0"/>
        <v>876.1633499999999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3229.5</v>
      </c>
      <c r="E48" s="13">
        <f t="shared" si="0"/>
        <v>68.4654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3229.5</v>
      </c>
      <c r="E49" s="13">
        <f t="shared" si="0"/>
        <v>61.3605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3229.5</v>
      </c>
      <c r="E50" s="13">
        <f t="shared" si="0"/>
        <v>11.6262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3229.5</v>
      </c>
      <c r="E51" s="13">
        <f t="shared" si="0"/>
        <v>268.0485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3229.5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3229.5</v>
      </c>
      <c r="E53" s="52">
        <f t="shared" si="0"/>
        <v>3228.0609348000003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3229.5</v>
      </c>
      <c r="E54" s="13">
        <f t="shared" si="0"/>
        <v>1476.5274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3229.5</v>
      </c>
      <c r="E55" s="13">
        <f t="shared" si="0"/>
        <v>298.2585348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3229.5</v>
      </c>
      <c r="E56" s="13">
        <f t="shared" si="0"/>
        <v>581.31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3229.5</v>
      </c>
      <c r="E57" s="13">
        <f t="shared" si="0"/>
        <v>842.8995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3229.5</v>
      </c>
      <c r="E58" s="13">
        <f t="shared" si="0"/>
        <v>29.065499999999997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3229.5</v>
      </c>
      <c r="E59" s="52">
        <f t="shared" si="0"/>
        <v>7234.080000000001</v>
      </c>
    </row>
    <row r="60" spans="1:5" ht="15">
      <c r="A60" s="2">
        <v>6.1</v>
      </c>
      <c r="B60" s="4" t="s">
        <v>128</v>
      </c>
      <c r="C60" s="33">
        <f>10.08*9.85%</f>
        <v>0.9928799999999999</v>
      </c>
      <c r="D60" s="8">
        <f>D48</f>
        <v>3229.5</v>
      </c>
      <c r="E60" s="13">
        <f t="shared" si="0"/>
        <v>3206.5059599999995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3229.5</v>
      </c>
      <c r="E61" s="52">
        <f t="shared" si="0"/>
        <v>29.065499999999997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f>D52</f>
        <v>3229.5</v>
      </c>
      <c r="E62" s="52">
        <f t="shared" si="0"/>
        <v>31811.834505000003</v>
      </c>
    </row>
    <row r="63" spans="1:5" ht="15">
      <c r="A63" s="47">
        <v>9</v>
      </c>
      <c r="B63" s="39" t="s">
        <v>40</v>
      </c>
      <c r="C63" s="34">
        <v>0.1997</v>
      </c>
      <c r="D63" s="8">
        <f>D52</f>
        <v>3229.5</v>
      </c>
      <c r="E63" s="13">
        <f t="shared" si="0"/>
        <v>644.93115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f>D53</f>
        <v>3229.5</v>
      </c>
      <c r="E64" s="13">
        <f t="shared" si="0"/>
        <v>96.73967249999998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f>D54</f>
        <v>3229.5</v>
      </c>
      <c r="E65" s="52">
        <f t="shared" si="0"/>
        <v>32553.5053275</v>
      </c>
    </row>
    <row r="66" spans="1:5" ht="23.25">
      <c r="A66" s="39"/>
      <c r="B66" s="45" t="s">
        <v>56</v>
      </c>
      <c r="C66" s="38">
        <v>10.08</v>
      </c>
      <c r="D66" s="8">
        <f>D55</f>
        <v>3229.5</v>
      </c>
      <c r="E66" s="13">
        <f t="shared" si="0"/>
        <v>32553.36</v>
      </c>
    </row>
    <row r="67" spans="1:5" ht="15" hidden="1">
      <c r="A67" s="103" t="s">
        <v>96</v>
      </c>
      <c r="B67" s="103"/>
      <c r="C67" s="103"/>
      <c r="D67" s="103"/>
      <c r="E67" s="103"/>
    </row>
    <row r="69" spans="1:5" ht="38.25" customHeight="1" thickBot="1">
      <c r="A69" s="99" t="s">
        <v>145</v>
      </c>
      <c r="B69" s="100"/>
      <c r="C69" s="100"/>
      <c r="D69" s="100"/>
      <c r="E69" s="100"/>
    </row>
    <row r="70" ht="15">
      <c r="A70" t="s">
        <v>146</v>
      </c>
    </row>
    <row r="71" spans="1:5" ht="15">
      <c r="A71" s="103" t="s">
        <v>96</v>
      </c>
      <c r="B71" s="103"/>
      <c r="C71" s="103"/>
      <c r="D71" s="103"/>
      <c r="E71" s="103"/>
    </row>
    <row r="73" spans="1:5" ht="15">
      <c r="A73" s="101" t="s">
        <v>117</v>
      </c>
      <c r="B73" s="101"/>
      <c r="C73" s="101"/>
      <c r="D73" s="101"/>
      <c r="E73" s="101"/>
    </row>
    <row r="75" spans="1:5" ht="15">
      <c r="A75" s="96" t="s">
        <v>1</v>
      </c>
      <c r="B75" s="96"/>
      <c r="C75" s="8"/>
      <c r="D75" s="8"/>
      <c r="E75" s="9">
        <v>3229.5</v>
      </c>
    </row>
    <row r="76" spans="1:5" ht="15">
      <c r="A76" s="96" t="s">
        <v>2</v>
      </c>
      <c r="B76" s="96"/>
      <c r="C76" s="8"/>
      <c r="D76" s="8"/>
      <c r="E76" s="9">
        <v>11.27</v>
      </c>
    </row>
    <row r="77" spans="1:5" ht="15">
      <c r="A77" s="97"/>
      <c r="B77" s="97"/>
      <c r="C77" s="8"/>
      <c r="D77" s="8"/>
      <c r="E77" s="14">
        <f>E75*E76</f>
        <v>36396.465</v>
      </c>
    </row>
    <row r="78" spans="1:5" ht="35.25" customHeight="1">
      <c r="A78" s="10" t="s">
        <v>43</v>
      </c>
      <c r="B78" s="11" t="s">
        <v>3</v>
      </c>
      <c r="C78" s="98" t="s">
        <v>42</v>
      </c>
      <c r="D78" s="98"/>
      <c r="E78" s="98"/>
    </row>
    <row r="79" spans="1:5" ht="23.25">
      <c r="A79" s="42">
        <v>1</v>
      </c>
      <c r="B79" s="43" t="s">
        <v>44</v>
      </c>
      <c r="C79" s="33">
        <f>SUM(C82:C89)</f>
        <v>2.3216834</v>
      </c>
      <c r="D79" s="8">
        <v>3229.5</v>
      </c>
      <c r="E79" s="52">
        <f>C79*D79</f>
        <v>7497.8765403</v>
      </c>
    </row>
    <row r="80" spans="1:5" ht="15">
      <c r="A80" s="60"/>
      <c r="B80" s="61" t="s">
        <v>4</v>
      </c>
      <c r="C80" s="62"/>
      <c r="D80" s="8">
        <f>E75</f>
        <v>3229.5</v>
      </c>
      <c r="E80" s="13"/>
    </row>
    <row r="81" spans="1:5" ht="15">
      <c r="A81" s="3">
        <v>1.1</v>
      </c>
      <c r="B81" s="4" t="s">
        <v>45</v>
      </c>
      <c r="C81" s="5">
        <f>C82+C83</f>
        <v>1.6717</v>
      </c>
      <c r="D81" s="8">
        <f>E75</f>
        <v>3229.5</v>
      </c>
      <c r="E81" s="13">
        <f aca="true" t="shared" si="1" ref="E81:E125">C81*D81</f>
        <v>5398.75515</v>
      </c>
    </row>
    <row r="82" spans="1:5" ht="15">
      <c r="A82" s="2"/>
      <c r="B82" s="4" t="s">
        <v>5</v>
      </c>
      <c r="C82" s="6">
        <v>1.6717</v>
      </c>
      <c r="D82" s="8">
        <f>E75</f>
        <v>3229.5</v>
      </c>
      <c r="E82" s="13">
        <f t="shared" si="1"/>
        <v>5398.75515</v>
      </c>
    </row>
    <row r="83" spans="1:5" ht="15">
      <c r="A83" s="2"/>
      <c r="B83" s="4" t="s">
        <v>6</v>
      </c>
      <c r="C83" s="6"/>
      <c r="D83" s="8">
        <f>E75</f>
        <v>3229.5</v>
      </c>
      <c r="E83" s="13"/>
    </row>
    <row r="84" spans="1:5" ht="15">
      <c r="A84" s="2">
        <v>1.2</v>
      </c>
      <c r="B84" s="4" t="s">
        <v>125</v>
      </c>
      <c r="C84" s="6">
        <f>(C82+C83)*0.202</f>
        <v>0.3376834</v>
      </c>
      <c r="D84" s="8">
        <f>E75</f>
        <v>3229.5</v>
      </c>
      <c r="E84" s="13">
        <f t="shared" si="1"/>
        <v>1090.5485403</v>
      </c>
    </row>
    <row r="85" spans="1:5" ht="23.25">
      <c r="A85" s="2">
        <v>1.3</v>
      </c>
      <c r="B85" s="4" t="s">
        <v>147</v>
      </c>
      <c r="C85" s="6">
        <v>0.0143</v>
      </c>
      <c r="D85" s="8">
        <f>E75</f>
        <v>3229.5</v>
      </c>
      <c r="E85" s="13">
        <f t="shared" si="1"/>
        <v>46.18185</v>
      </c>
    </row>
    <row r="86" spans="1:5" ht="15">
      <c r="A86" s="2">
        <v>1.4</v>
      </c>
      <c r="B86" s="45" t="s">
        <v>9</v>
      </c>
      <c r="C86" s="34"/>
      <c r="D86" s="8">
        <f>E75</f>
        <v>3229.5</v>
      </c>
      <c r="E86" s="13"/>
    </row>
    <row r="87" spans="1:5" ht="15">
      <c r="A87" s="2">
        <v>1.5</v>
      </c>
      <c r="B87" s="45" t="s">
        <v>10</v>
      </c>
      <c r="C87" s="34">
        <v>0.0816</v>
      </c>
      <c r="D87" s="8">
        <f>E75</f>
        <v>3229.5</v>
      </c>
      <c r="E87" s="13">
        <f t="shared" si="1"/>
        <v>263.5272</v>
      </c>
    </row>
    <row r="88" spans="1:5" ht="15">
      <c r="A88" s="2">
        <v>1.6</v>
      </c>
      <c r="B88" s="45" t="s">
        <v>148</v>
      </c>
      <c r="C88" s="34">
        <v>0.1164</v>
      </c>
      <c r="D88" s="8">
        <f>E75</f>
        <v>3229.5</v>
      </c>
      <c r="E88" s="13">
        <f t="shared" si="1"/>
        <v>375.91380000000004</v>
      </c>
    </row>
    <row r="89" spans="1:5" ht="15">
      <c r="A89" s="2">
        <v>1.7</v>
      </c>
      <c r="B89" s="45" t="s">
        <v>149</v>
      </c>
      <c r="C89" s="63">
        <v>0.1</v>
      </c>
      <c r="D89" s="8">
        <f>E75</f>
        <v>3229.5</v>
      </c>
      <c r="E89" s="13">
        <f t="shared" si="1"/>
        <v>322.95000000000005</v>
      </c>
    </row>
    <row r="90" spans="1:5" ht="15">
      <c r="A90" s="40">
        <v>2</v>
      </c>
      <c r="B90" s="43" t="s">
        <v>12</v>
      </c>
      <c r="C90" s="33">
        <f>SUM(C91:C103)</f>
        <v>2.1762</v>
      </c>
      <c r="D90" s="8">
        <f>E75</f>
        <v>3229.5</v>
      </c>
      <c r="E90" s="52">
        <f t="shared" si="1"/>
        <v>7028.0379</v>
      </c>
    </row>
    <row r="91" spans="1:5" ht="15">
      <c r="A91" s="39">
        <v>2.1</v>
      </c>
      <c r="B91" s="45" t="s">
        <v>13</v>
      </c>
      <c r="C91" s="34">
        <v>0.6191</v>
      </c>
      <c r="D91" s="8">
        <f>E75</f>
        <v>3229.5</v>
      </c>
      <c r="E91" s="13">
        <f t="shared" si="1"/>
        <v>1999.38345</v>
      </c>
    </row>
    <row r="92" spans="1:5" ht="15">
      <c r="A92" s="39">
        <v>2.2</v>
      </c>
      <c r="B92" s="45" t="s">
        <v>14</v>
      </c>
      <c r="C92" s="34">
        <v>0.2333</v>
      </c>
      <c r="D92" s="8">
        <f>E75</f>
        <v>3229.5</v>
      </c>
      <c r="E92" s="13">
        <f t="shared" si="1"/>
        <v>753.44235</v>
      </c>
    </row>
    <row r="93" spans="1:5" ht="23.25">
      <c r="A93" s="39">
        <v>2.3</v>
      </c>
      <c r="B93" s="45" t="s">
        <v>15</v>
      </c>
      <c r="C93" s="34">
        <v>0.6167</v>
      </c>
      <c r="D93" s="8">
        <f>E75</f>
        <v>3229.5</v>
      </c>
      <c r="E93" s="13">
        <f t="shared" si="1"/>
        <v>1991.63265</v>
      </c>
    </row>
    <row r="94" spans="1:5" ht="23.25">
      <c r="A94" s="39">
        <v>2.4</v>
      </c>
      <c r="B94" s="45" t="s">
        <v>47</v>
      </c>
      <c r="C94" s="34">
        <v>0.0334</v>
      </c>
      <c r="D94" s="8">
        <f>E75</f>
        <v>3229.5</v>
      </c>
      <c r="E94" s="13">
        <f t="shared" si="1"/>
        <v>107.86529999999999</v>
      </c>
    </row>
    <row r="95" spans="1:5" ht="15">
      <c r="A95" s="39">
        <v>2.5</v>
      </c>
      <c r="B95" s="45" t="s">
        <v>16</v>
      </c>
      <c r="C95" s="34">
        <v>0.2607</v>
      </c>
      <c r="D95" s="8">
        <f>E75</f>
        <v>3229.5</v>
      </c>
      <c r="E95" s="13">
        <f t="shared" si="1"/>
        <v>841.93065</v>
      </c>
    </row>
    <row r="96" spans="1:5" ht="15">
      <c r="A96" s="39">
        <v>2.6</v>
      </c>
      <c r="B96" s="45" t="s">
        <v>48</v>
      </c>
      <c r="C96" s="34">
        <v>0.0834</v>
      </c>
      <c r="D96" s="12">
        <f>E75</f>
        <v>3229.5</v>
      </c>
      <c r="E96" s="13">
        <f t="shared" si="1"/>
        <v>269.3403</v>
      </c>
    </row>
    <row r="97" spans="1:5" ht="23.25">
      <c r="A97" s="39">
        <v>2.7</v>
      </c>
      <c r="B97" s="45" t="s">
        <v>17</v>
      </c>
      <c r="C97" s="34">
        <v>0.0092</v>
      </c>
      <c r="D97" s="8">
        <f>E75</f>
        <v>3229.5</v>
      </c>
      <c r="E97" s="13">
        <f t="shared" si="1"/>
        <v>29.7114</v>
      </c>
    </row>
    <row r="98" spans="1:5" ht="15">
      <c r="A98" s="39">
        <v>2.8</v>
      </c>
      <c r="B98" s="45" t="s">
        <v>150</v>
      </c>
      <c r="C98" s="34">
        <v>0.1347</v>
      </c>
      <c r="D98" s="8">
        <f>D97</f>
        <v>3229.5</v>
      </c>
      <c r="E98" s="13">
        <f t="shared" si="1"/>
        <v>435.01365</v>
      </c>
    </row>
    <row r="99" spans="1:5" ht="15">
      <c r="A99" s="39">
        <v>2.9</v>
      </c>
      <c r="B99" s="45" t="s">
        <v>18</v>
      </c>
      <c r="C99" s="34">
        <v>0.0483</v>
      </c>
      <c r="D99" s="8">
        <f>D98</f>
        <v>3229.5</v>
      </c>
      <c r="E99" s="13">
        <f t="shared" si="1"/>
        <v>155.98485</v>
      </c>
    </row>
    <row r="100" spans="1:5" ht="15">
      <c r="A100" s="46" t="s">
        <v>50</v>
      </c>
      <c r="B100" s="45" t="s">
        <v>19</v>
      </c>
      <c r="C100" s="34">
        <v>0.0144</v>
      </c>
      <c r="D100" s="8">
        <f>D98</f>
        <v>3229.5</v>
      </c>
      <c r="E100" s="13">
        <f t="shared" si="1"/>
        <v>46.504799999999996</v>
      </c>
    </row>
    <row r="101" spans="1:5" ht="23.25">
      <c r="A101" s="39">
        <v>2.11</v>
      </c>
      <c r="B101" s="45" t="s">
        <v>20</v>
      </c>
      <c r="C101" s="34">
        <v>0.0542</v>
      </c>
      <c r="D101" s="8">
        <f>D98</f>
        <v>3229.5</v>
      </c>
      <c r="E101" s="13">
        <f t="shared" si="1"/>
        <v>175.03889999999998</v>
      </c>
    </row>
    <row r="102" spans="1:5" ht="15">
      <c r="A102" s="39">
        <v>2.12</v>
      </c>
      <c r="B102" s="45" t="s">
        <v>21</v>
      </c>
      <c r="C102" s="34">
        <v>0.049</v>
      </c>
      <c r="D102" s="8">
        <f>D99</f>
        <v>3229.5</v>
      </c>
      <c r="E102" s="13">
        <f t="shared" si="1"/>
        <v>158.2455</v>
      </c>
    </row>
    <row r="103" spans="1:5" ht="23.25">
      <c r="A103" s="39">
        <v>2.13</v>
      </c>
      <c r="B103" s="45" t="s">
        <v>151</v>
      </c>
      <c r="C103" s="34">
        <v>0.0198</v>
      </c>
      <c r="D103" s="8">
        <f>D102</f>
        <v>3229.5</v>
      </c>
      <c r="E103" s="13">
        <f t="shared" si="1"/>
        <v>63.944100000000006</v>
      </c>
    </row>
    <row r="104" spans="1:5" ht="23.25">
      <c r="A104" s="40">
        <v>3</v>
      </c>
      <c r="B104" s="43" t="s">
        <v>23</v>
      </c>
      <c r="C104" s="33">
        <f>SUM(C105:C107)</f>
        <v>0</v>
      </c>
      <c r="D104" s="8">
        <f>D102</f>
        <v>3229.5</v>
      </c>
      <c r="E104" s="52">
        <f t="shared" si="1"/>
        <v>0</v>
      </c>
    </row>
    <row r="105" spans="1:5" ht="15">
      <c r="A105" s="39">
        <v>3.1</v>
      </c>
      <c r="B105" s="45" t="s">
        <v>24</v>
      </c>
      <c r="C105" s="34"/>
      <c r="D105" s="8">
        <f>D102</f>
        <v>3229.5</v>
      </c>
      <c r="E105" s="13"/>
    </row>
    <row r="106" spans="1:5" ht="15">
      <c r="A106" s="39">
        <v>3.2</v>
      </c>
      <c r="B106" s="45" t="s">
        <v>25</v>
      </c>
      <c r="C106" s="34"/>
      <c r="D106" s="8">
        <f>D103</f>
        <v>3229.5</v>
      </c>
      <c r="E106" s="13"/>
    </row>
    <row r="107" spans="1:5" ht="15">
      <c r="A107" s="39">
        <v>3.3</v>
      </c>
      <c r="B107" s="45" t="s">
        <v>28</v>
      </c>
      <c r="C107" s="34"/>
      <c r="D107" s="8">
        <f>D106</f>
        <v>3229.5</v>
      </c>
      <c r="E107" s="13"/>
    </row>
    <row r="108" spans="1:5" ht="23.25">
      <c r="A108" s="40">
        <v>4</v>
      </c>
      <c r="B108" s="43" t="s">
        <v>29</v>
      </c>
      <c r="C108" s="33">
        <f>SUM(C109:C115)</f>
        <v>2.8262796199999998</v>
      </c>
      <c r="D108" s="8">
        <f>D107</f>
        <v>3229.5</v>
      </c>
      <c r="E108" s="52">
        <f t="shared" si="1"/>
        <v>9127.47003279</v>
      </c>
    </row>
    <row r="109" spans="1:5" ht="23.25">
      <c r="A109" s="39">
        <v>4.1</v>
      </c>
      <c r="B109" s="45" t="s">
        <v>51</v>
      </c>
      <c r="C109" s="34">
        <v>1.8294</v>
      </c>
      <c r="D109" s="8">
        <f>D107</f>
        <v>3229.5</v>
      </c>
      <c r="E109" s="13">
        <f t="shared" si="1"/>
        <v>5908.0473</v>
      </c>
    </row>
    <row r="110" spans="1:5" ht="15">
      <c r="A110" s="39">
        <v>4.2</v>
      </c>
      <c r="B110" s="45" t="s">
        <v>125</v>
      </c>
      <c r="C110" s="34">
        <f>C109*0.202</f>
        <v>0.3695388</v>
      </c>
      <c r="D110" s="8">
        <f>D107</f>
        <v>3229.5</v>
      </c>
      <c r="E110" s="13">
        <f t="shared" si="1"/>
        <v>1193.4255546</v>
      </c>
    </row>
    <row r="111" spans="1:5" ht="15">
      <c r="A111" s="39">
        <v>4.3</v>
      </c>
      <c r="B111" s="45" t="s">
        <v>30</v>
      </c>
      <c r="C111" s="34">
        <f>(C109+C110)*0.15</f>
        <v>0.32984082</v>
      </c>
      <c r="D111" s="8">
        <f>D107</f>
        <v>3229.5</v>
      </c>
      <c r="E111" s="13">
        <f t="shared" si="1"/>
        <v>1065.22092819</v>
      </c>
    </row>
    <row r="112" spans="1:5" ht="15">
      <c r="A112" s="39">
        <v>4.4</v>
      </c>
      <c r="B112" s="45" t="s">
        <v>152</v>
      </c>
      <c r="C112" s="34">
        <v>0.0157</v>
      </c>
      <c r="D112" s="8">
        <f>D109</f>
        <v>3229.5</v>
      </c>
      <c r="E112" s="13">
        <f t="shared" si="1"/>
        <v>50.703149999999994</v>
      </c>
    </row>
    <row r="113" spans="1:5" ht="15">
      <c r="A113" s="39">
        <v>4.5</v>
      </c>
      <c r="B113" s="45" t="s">
        <v>33</v>
      </c>
      <c r="C113" s="34">
        <v>0.0036000000000000003</v>
      </c>
      <c r="D113" s="8">
        <f>D111</f>
        <v>3229.5</v>
      </c>
      <c r="E113" s="13">
        <f t="shared" si="1"/>
        <v>11.6262</v>
      </c>
    </row>
    <row r="114" spans="1:5" ht="15">
      <c r="A114" s="39">
        <v>4.6</v>
      </c>
      <c r="B114" s="45" t="s">
        <v>34</v>
      </c>
      <c r="C114" s="34">
        <v>0.083</v>
      </c>
      <c r="D114" s="8">
        <f>D111</f>
        <v>3229.5</v>
      </c>
      <c r="E114" s="13">
        <f t="shared" si="1"/>
        <v>268.0485</v>
      </c>
    </row>
    <row r="115" spans="1:5" ht="15">
      <c r="A115" s="39">
        <v>4.7</v>
      </c>
      <c r="B115" s="45" t="s">
        <v>52</v>
      </c>
      <c r="C115" s="34">
        <v>0.1952</v>
      </c>
      <c r="D115" s="8">
        <f>D111</f>
        <v>3229.5</v>
      </c>
      <c r="E115" s="13">
        <f t="shared" si="1"/>
        <v>630.3984</v>
      </c>
    </row>
    <row r="116" spans="1:5" ht="15">
      <c r="A116" s="40">
        <v>5</v>
      </c>
      <c r="B116" s="43" t="s">
        <v>35</v>
      </c>
      <c r="C116" s="33">
        <f>SUM(C117:C120)</f>
        <v>1.1244524</v>
      </c>
      <c r="D116" s="8">
        <f>D111</f>
        <v>3229.5</v>
      </c>
      <c r="E116" s="52">
        <f t="shared" si="1"/>
        <v>3631.4190258</v>
      </c>
    </row>
    <row r="117" spans="1:5" ht="23.25">
      <c r="A117" s="39">
        <v>5.1</v>
      </c>
      <c r="B117" s="45" t="s">
        <v>53</v>
      </c>
      <c r="C117" s="34">
        <v>0.5562</v>
      </c>
      <c r="D117" s="8">
        <f>D112</f>
        <v>3229.5</v>
      </c>
      <c r="E117" s="13">
        <f t="shared" si="1"/>
        <v>1796.2479</v>
      </c>
    </row>
    <row r="118" spans="1:5" ht="15">
      <c r="A118" s="39">
        <v>5.2</v>
      </c>
      <c r="B118" s="45" t="s">
        <v>125</v>
      </c>
      <c r="C118" s="34">
        <f>C117*0.202</f>
        <v>0.11235240000000002</v>
      </c>
      <c r="D118" s="8">
        <f>D112</f>
        <v>3229.5</v>
      </c>
      <c r="E118" s="13">
        <f t="shared" si="1"/>
        <v>362.8420758000001</v>
      </c>
    </row>
    <row r="119" spans="1:5" ht="23.25">
      <c r="A119" s="39">
        <v>5.3</v>
      </c>
      <c r="B119" s="45" t="s">
        <v>36</v>
      </c>
      <c r="C119" s="34">
        <v>0.1815</v>
      </c>
      <c r="D119" s="8">
        <f>D112</f>
        <v>3229.5</v>
      </c>
      <c r="E119" s="13">
        <f t="shared" si="1"/>
        <v>586.1542499999999</v>
      </c>
    </row>
    <row r="120" spans="1:5" ht="15">
      <c r="A120" s="39">
        <v>5.4</v>
      </c>
      <c r="B120" s="45" t="s">
        <v>37</v>
      </c>
      <c r="C120" s="34">
        <v>0.2744</v>
      </c>
      <c r="D120" s="8">
        <f>D113</f>
        <v>3229.5</v>
      </c>
      <c r="E120" s="13">
        <f t="shared" si="1"/>
        <v>886.1747999999999</v>
      </c>
    </row>
    <row r="121" spans="1:5" ht="15">
      <c r="A121" s="40">
        <v>6</v>
      </c>
      <c r="B121" s="43" t="s">
        <v>54</v>
      </c>
      <c r="C121" s="33">
        <f>C129*18.5%</f>
        <v>2.08495</v>
      </c>
      <c r="D121" s="8">
        <f>D111</f>
        <v>3229.5</v>
      </c>
      <c r="E121" s="52">
        <f t="shared" si="1"/>
        <v>6733.346025</v>
      </c>
    </row>
    <row r="122" spans="1:5" ht="15">
      <c r="A122" s="44">
        <v>6.1</v>
      </c>
      <c r="B122" s="43" t="s">
        <v>128</v>
      </c>
      <c r="C122" s="33">
        <f>C129*9.85%</f>
        <v>1.1100949999999998</v>
      </c>
      <c r="D122" s="8">
        <f>D111</f>
        <v>3229.5</v>
      </c>
      <c r="E122" s="52">
        <f t="shared" si="1"/>
        <v>3585.0518024999997</v>
      </c>
    </row>
    <row r="123" spans="1:5" ht="15">
      <c r="A123" s="40">
        <v>7</v>
      </c>
      <c r="B123" s="43" t="s">
        <v>38</v>
      </c>
      <c r="C123" s="33">
        <v>0.009</v>
      </c>
      <c r="D123" s="8">
        <f>D111</f>
        <v>3229.5</v>
      </c>
      <c r="E123" s="52">
        <f t="shared" si="1"/>
        <v>29.065499999999997</v>
      </c>
    </row>
    <row r="124" spans="1:5" ht="15">
      <c r="A124" s="40">
        <v>8</v>
      </c>
      <c r="B124" s="43" t="s">
        <v>39</v>
      </c>
      <c r="C124" s="37">
        <f>C123+C121+C116+C108+C104+C90+C79</f>
        <v>10.542565419999999</v>
      </c>
      <c r="D124" s="8">
        <f>D112</f>
        <v>3229.5</v>
      </c>
      <c r="E124" s="52">
        <f>E79+E90+E104+E108+E116+E121+E123</f>
        <v>34047.21502388999</v>
      </c>
    </row>
    <row r="125" spans="1:5" ht="15">
      <c r="A125" s="47">
        <v>9</v>
      </c>
      <c r="B125" s="45" t="s">
        <v>40</v>
      </c>
      <c r="C125" s="34">
        <v>0.6326</v>
      </c>
      <c r="D125" s="8">
        <f>D113</f>
        <v>3229.5</v>
      </c>
      <c r="E125" s="13">
        <f t="shared" si="1"/>
        <v>2042.9817000000003</v>
      </c>
    </row>
    <row r="126" spans="1:5" ht="15">
      <c r="A126" s="47">
        <v>10</v>
      </c>
      <c r="B126" s="45" t="s">
        <v>55</v>
      </c>
      <c r="C126" s="34">
        <v>0.0948</v>
      </c>
      <c r="D126" s="8">
        <f>D116</f>
        <v>3229.5</v>
      </c>
      <c r="E126" s="13">
        <v>306.27</v>
      </c>
    </row>
    <row r="127" spans="1:5" ht="15">
      <c r="A127" s="40">
        <v>11</v>
      </c>
      <c r="B127" s="69" t="s">
        <v>41</v>
      </c>
      <c r="C127" s="33">
        <f>C124+C125+C126</f>
        <v>11.269965419999998</v>
      </c>
      <c r="D127" s="8">
        <f>D116</f>
        <v>3229.5</v>
      </c>
      <c r="E127" s="52">
        <f>E124+E125+E126</f>
        <v>36396.46672388999</v>
      </c>
    </row>
    <row r="128" ht="15">
      <c r="C128" s="73"/>
    </row>
    <row r="129" ht="15">
      <c r="C129" s="74">
        <v>11.27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6:B76"/>
    <mergeCell ref="A77:B77"/>
    <mergeCell ref="C78:E78"/>
    <mergeCell ref="A69:E69"/>
    <mergeCell ref="A71:E71"/>
    <mergeCell ref="A73:E73"/>
    <mergeCell ref="A75:B75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1:E71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39.00390625" style="0" customWidth="1"/>
    <col min="3" max="3" width="22.28125" style="0" hidden="1" customWidth="1"/>
    <col min="4" max="4" width="20.7109375" style="0" hidden="1" customWidth="1"/>
    <col min="5" max="5" width="33.710937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118</v>
      </c>
      <c r="B5" s="101"/>
      <c r="C5" s="101"/>
      <c r="D5" s="101"/>
      <c r="E5" s="101"/>
    </row>
    <row r="6" spans="1:5" ht="15">
      <c r="A6" s="106" t="s">
        <v>1</v>
      </c>
      <c r="B6" s="106"/>
      <c r="C6" s="21"/>
      <c r="D6" s="21"/>
      <c r="E6" s="22">
        <v>6144.1</v>
      </c>
    </row>
    <row r="7" spans="1:5" ht="15">
      <c r="A7" s="106" t="s">
        <v>2</v>
      </c>
      <c r="B7" s="106"/>
      <c r="C7" s="21"/>
      <c r="D7" s="21"/>
      <c r="E7" s="22">
        <v>10.47</v>
      </c>
    </row>
    <row r="8" spans="1:5" ht="15">
      <c r="A8" s="107"/>
      <c r="B8" s="107"/>
      <c r="C8" s="21"/>
      <c r="D8" s="21"/>
      <c r="E8" s="26">
        <f>E6*E7</f>
        <v>64328.727000000006</v>
      </c>
    </row>
    <row r="9" spans="1:5" ht="38.25" customHeight="1">
      <c r="A9" s="29" t="s">
        <v>43</v>
      </c>
      <c r="B9" s="30" t="s">
        <v>3</v>
      </c>
      <c r="C9" s="76" t="s">
        <v>42</v>
      </c>
      <c r="D9" s="108"/>
      <c r="E9" s="109"/>
    </row>
    <row r="10" spans="1:5" ht="23.25">
      <c r="A10" s="42">
        <v>1</v>
      </c>
      <c r="B10" s="43" t="s">
        <v>44</v>
      </c>
      <c r="C10" s="33">
        <f>SUM(C13:C21)</f>
        <v>2.5324596000000006</v>
      </c>
      <c r="D10" s="8">
        <v>6144.1</v>
      </c>
      <c r="E10" s="52">
        <f aca="true" t="shared" si="0" ref="E10:E64">C10*D10</f>
        <v>15559.685028360005</v>
      </c>
    </row>
    <row r="11" spans="1:5" ht="15">
      <c r="A11" s="2"/>
      <c r="B11" s="2" t="s">
        <v>4</v>
      </c>
      <c r="C11" s="49"/>
      <c r="D11" s="8">
        <v>6144.1</v>
      </c>
      <c r="E11" s="13">
        <f t="shared" si="0"/>
        <v>0</v>
      </c>
    </row>
    <row r="12" spans="1:5" ht="15">
      <c r="A12" s="3">
        <v>1.1</v>
      </c>
      <c r="B12" s="2" t="s">
        <v>45</v>
      </c>
      <c r="C12" s="5">
        <f>C13+C14</f>
        <v>1.8498</v>
      </c>
      <c r="D12" s="8">
        <v>6144.1</v>
      </c>
      <c r="E12" s="13">
        <f t="shared" si="0"/>
        <v>11365.35618</v>
      </c>
    </row>
    <row r="13" spans="1:5" ht="15">
      <c r="A13" s="2"/>
      <c r="B13" s="2" t="s">
        <v>5</v>
      </c>
      <c r="C13" s="6">
        <v>1.5437</v>
      </c>
      <c r="D13" s="8">
        <v>6144.1</v>
      </c>
      <c r="E13" s="13">
        <f t="shared" si="0"/>
        <v>9484.64717</v>
      </c>
    </row>
    <row r="14" spans="1:5" ht="15">
      <c r="A14" s="2"/>
      <c r="B14" s="2" t="s">
        <v>6</v>
      </c>
      <c r="C14" s="6">
        <v>0.3061</v>
      </c>
      <c r="D14" s="8">
        <v>6144.1</v>
      </c>
      <c r="E14" s="13">
        <f t="shared" si="0"/>
        <v>1880.70901</v>
      </c>
    </row>
    <row r="15" spans="1:5" ht="15">
      <c r="A15" s="2">
        <v>1.2</v>
      </c>
      <c r="B15" s="4" t="s">
        <v>125</v>
      </c>
      <c r="C15" s="6">
        <f>(C13+C14)*0.202</f>
        <v>0.37365960000000004</v>
      </c>
      <c r="D15" s="8">
        <v>6144.1</v>
      </c>
      <c r="E15" s="13">
        <f t="shared" si="0"/>
        <v>2295.8019483600006</v>
      </c>
    </row>
    <row r="16" spans="1:5" ht="15">
      <c r="A16" s="2">
        <v>1.3</v>
      </c>
      <c r="B16" s="2" t="s">
        <v>7</v>
      </c>
      <c r="C16" s="7">
        <v>0.0144</v>
      </c>
      <c r="D16" s="8">
        <v>6144.1</v>
      </c>
      <c r="E16" s="13">
        <f t="shared" si="0"/>
        <v>88.47504</v>
      </c>
    </row>
    <row r="17" spans="1:5" ht="15">
      <c r="A17" s="2">
        <v>1.4</v>
      </c>
      <c r="B17" s="2" t="s">
        <v>8</v>
      </c>
      <c r="C17" s="7">
        <v>0.1122</v>
      </c>
      <c r="D17" s="8">
        <v>6144.1</v>
      </c>
      <c r="E17" s="13">
        <f t="shared" si="0"/>
        <v>689.36802</v>
      </c>
    </row>
    <row r="18" spans="1:5" ht="15">
      <c r="A18" s="2">
        <v>1.5</v>
      </c>
      <c r="B18" s="39" t="s">
        <v>9</v>
      </c>
      <c r="C18" s="34">
        <v>0.007</v>
      </c>
      <c r="D18" s="8">
        <v>6144.1</v>
      </c>
      <c r="E18" s="13">
        <f t="shared" si="0"/>
        <v>43.008700000000005</v>
      </c>
    </row>
    <row r="19" spans="1:5" ht="15">
      <c r="A19" s="2">
        <v>1.6</v>
      </c>
      <c r="B19" s="39" t="s">
        <v>10</v>
      </c>
      <c r="C19" s="34">
        <v>0.075</v>
      </c>
      <c r="D19" s="8">
        <v>6144.1</v>
      </c>
      <c r="E19" s="13">
        <f t="shared" si="0"/>
        <v>460.8075</v>
      </c>
    </row>
    <row r="20" spans="1:5" ht="15">
      <c r="A20" s="2">
        <v>1.7</v>
      </c>
      <c r="B20" s="39" t="s">
        <v>11</v>
      </c>
      <c r="C20" s="35">
        <v>0.1004</v>
      </c>
      <c r="D20" s="8">
        <v>6144.1</v>
      </c>
      <c r="E20" s="13">
        <f t="shared" si="0"/>
        <v>616.86764</v>
      </c>
    </row>
    <row r="21" spans="1:5" ht="15">
      <c r="A21" s="2">
        <v>1.8</v>
      </c>
      <c r="B21" s="39" t="s">
        <v>46</v>
      </c>
      <c r="C21" s="34"/>
      <c r="D21" s="8">
        <v>6144.1</v>
      </c>
      <c r="E21" s="13">
        <f t="shared" si="0"/>
        <v>0</v>
      </c>
    </row>
    <row r="22" spans="1:5" ht="15">
      <c r="A22" s="40">
        <v>2</v>
      </c>
      <c r="B22" s="44" t="s">
        <v>12</v>
      </c>
      <c r="C22" s="33">
        <f>SUM(C23:C36)</f>
        <v>1.8464999999999998</v>
      </c>
      <c r="D22" s="8">
        <v>6144.1</v>
      </c>
      <c r="E22" s="52">
        <f t="shared" si="0"/>
        <v>11345.08065</v>
      </c>
    </row>
    <row r="23" spans="1:5" ht="15">
      <c r="A23" s="39">
        <v>2.1</v>
      </c>
      <c r="B23" s="39" t="s">
        <v>13</v>
      </c>
      <c r="C23" s="34">
        <v>0.601</v>
      </c>
      <c r="D23" s="8">
        <v>6144.1</v>
      </c>
      <c r="E23" s="13">
        <f t="shared" si="0"/>
        <v>3692.6041</v>
      </c>
    </row>
    <row r="24" spans="1:5" ht="15">
      <c r="A24" s="39">
        <v>2.2</v>
      </c>
      <c r="B24" s="39" t="s">
        <v>14</v>
      </c>
      <c r="C24" s="34">
        <v>0.2161</v>
      </c>
      <c r="D24" s="8">
        <v>6144.1</v>
      </c>
      <c r="E24" s="13">
        <f t="shared" si="0"/>
        <v>1327.74001</v>
      </c>
    </row>
    <row r="25" spans="1:5" ht="23.25">
      <c r="A25" s="39">
        <v>2.3</v>
      </c>
      <c r="B25" s="45" t="s">
        <v>15</v>
      </c>
      <c r="C25" s="34">
        <v>0.553</v>
      </c>
      <c r="D25" s="8">
        <v>6144.1</v>
      </c>
      <c r="E25" s="13">
        <f t="shared" si="0"/>
        <v>3397.6873000000005</v>
      </c>
    </row>
    <row r="26" spans="1:5" ht="23.25">
      <c r="A26" s="39">
        <v>2.4</v>
      </c>
      <c r="B26" s="45" t="s">
        <v>47</v>
      </c>
      <c r="C26" s="34">
        <v>0.0288</v>
      </c>
      <c r="D26" s="8">
        <v>6144.1</v>
      </c>
      <c r="E26" s="13">
        <f t="shared" si="0"/>
        <v>176.95008</v>
      </c>
    </row>
    <row r="27" spans="1:5" ht="15">
      <c r="A27" s="39">
        <v>2.5</v>
      </c>
      <c r="B27" s="39" t="s">
        <v>16</v>
      </c>
      <c r="C27" s="34">
        <v>0.2332</v>
      </c>
      <c r="D27" s="8">
        <v>6144.1</v>
      </c>
      <c r="E27" s="13">
        <f t="shared" si="0"/>
        <v>1432.80412</v>
      </c>
    </row>
    <row r="28" spans="1:5" ht="15">
      <c r="A28" s="39">
        <v>2.6</v>
      </c>
      <c r="B28" s="39" t="s">
        <v>48</v>
      </c>
      <c r="C28" s="34">
        <v>0.0469</v>
      </c>
      <c r="D28" s="8">
        <v>6144.1</v>
      </c>
      <c r="E28" s="13">
        <f t="shared" si="0"/>
        <v>288.15829</v>
      </c>
    </row>
    <row r="29" spans="1:5" ht="23.25">
      <c r="A29" s="39">
        <v>2.7</v>
      </c>
      <c r="B29" s="45" t="s">
        <v>17</v>
      </c>
      <c r="C29" s="34">
        <v>0.0092</v>
      </c>
      <c r="D29" s="8">
        <v>6144.1</v>
      </c>
      <c r="E29" s="13">
        <f t="shared" si="0"/>
        <v>56.52572</v>
      </c>
    </row>
    <row r="30" spans="1:5" ht="15">
      <c r="A30" s="39">
        <v>2.8</v>
      </c>
      <c r="B30" s="39" t="s">
        <v>49</v>
      </c>
      <c r="C30" s="34">
        <v>0.0282</v>
      </c>
      <c r="D30" s="8">
        <v>6144.1</v>
      </c>
      <c r="E30" s="13">
        <f t="shared" si="0"/>
        <v>173.26362</v>
      </c>
    </row>
    <row r="31" spans="1:5" ht="15">
      <c r="A31" s="39">
        <v>2.9</v>
      </c>
      <c r="B31" s="39" t="s">
        <v>18</v>
      </c>
      <c r="C31" s="34">
        <v>0.0484</v>
      </c>
      <c r="D31" s="8">
        <v>6144.1</v>
      </c>
      <c r="E31" s="13">
        <f t="shared" si="0"/>
        <v>297.37444</v>
      </c>
    </row>
    <row r="32" spans="1:5" ht="15">
      <c r="A32" s="46" t="s">
        <v>50</v>
      </c>
      <c r="B32" s="39" t="s">
        <v>19</v>
      </c>
      <c r="C32" s="34">
        <v>0.0145</v>
      </c>
      <c r="D32" s="8">
        <v>6144.1</v>
      </c>
      <c r="E32" s="13">
        <f t="shared" si="0"/>
        <v>89.08945000000001</v>
      </c>
    </row>
    <row r="33" spans="1:5" ht="23.25">
      <c r="A33" s="39">
        <v>2.11</v>
      </c>
      <c r="B33" s="45" t="s">
        <v>20</v>
      </c>
      <c r="C33" s="34">
        <v>0.0263</v>
      </c>
      <c r="D33" s="8">
        <v>6144.1</v>
      </c>
      <c r="E33" s="13">
        <f t="shared" si="0"/>
        <v>161.58983</v>
      </c>
    </row>
    <row r="34" spans="1:5" ht="15">
      <c r="A34" s="39">
        <v>2.12</v>
      </c>
      <c r="B34" s="39" t="s">
        <v>21</v>
      </c>
      <c r="C34" s="34">
        <v>0.021</v>
      </c>
      <c r="D34" s="8">
        <v>6144.1</v>
      </c>
      <c r="E34" s="13">
        <f t="shared" si="0"/>
        <v>129.0261</v>
      </c>
    </row>
    <row r="35" spans="1:5" ht="23.25">
      <c r="A35" s="39">
        <v>2.13</v>
      </c>
      <c r="B35" s="45" t="s">
        <v>22</v>
      </c>
      <c r="C35" s="34">
        <v>0.0199</v>
      </c>
      <c r="D35" s="8">
        <v>6144.1</v>
      </c>
      <c r="E35" s="13">
        <f t="shared" si="0"/>
        <v>122.26759000000001</v>
      </c>
    </row>
    <row r="36" spans="1:5" ht="15">
      <c r="A36" s="39">
        <v>2.14</v>
      </c>
      <c r="B36" s="45" t="s">
        <v>46</v>
      </c>
      <c r="C36" s="34"/>
      <c r="D36" s="8">
        <v>6144.1</v>
      </c>
      <c r="E36" s="13">
        <f t="shared" si="0"/>
        <v>0</v>
      </c>
    </row>
    <row r="37" spans="1:5" ht="23.25">
      <c r="A37" s="40">
        <v>3</v>
      </c>
      <c r="B37" s="43" t="s">
        <v>23</v>
      </c>
      <c r="C37" s="33">
        <f>SUM(C38:C42)</f>
        <v>0</v>
      </c>
      <c r="D37" s="8">
        <v>6144.1</v>
      </c>
      <c r="E37" s="52">
        <f t="shared" si="0"/>
        <v>0</v>
      </c>
    </row>
    <row r="38" spans="1:5" ht="15" hidden="1">
      <c r="A38" s="39">
        <v>3.1</v>
      </c>
      <c r="B38" s="39" t="s">
        <v>24</v>
      </c>
      <c r="C38" s="34"/>
      <c r="D38" s="8">
        <v>6144.1</v>
      </c>
      <c r="E38" s="13">
        <f t="shared" si="0"/>
        <v>0</v>
      </c>
    </row>
    <row r="39" spans="1:5" ht="15" hidden="1">
      <c r="A39" s="39">
        <v>3.2</v>
      </c>
      <c r="B39" s="39" t="s">
        <v>25</v>
      </c>
      <c r="C39" s="34"/>
      <c r="D39" s="8">
        <v>6144.1</v>
      </c>
      <c r="E39" s="13">
        <f t="shared" si="0"/>
        <v>0</v>
      </c>
    </row>
    <row r="40" spans="1:5" ht="15" hidden="1">
      <c r="A40" s="39">
        <v>3.3</v>
      </c>
      <c r="B40" s="39" t="s">
        <v>26</v>
      </c>
      <c r="C40" s="34"/>
      <c r="D40" s="8">
        <v>6144.1</v>
      </c>
      <c r="E40" s="13">
        <f t="shared" si="0"/>
        <v>0</v>
      </c>
    </row>
    <row r="41" spans="1:5" ht="15" hidden="1">
      <c r="A41" s="39">
        <v>3.4</v>
      </c>
      <c r="B41" s="39" t="s">
        <v>27</v>
      </c>
      <c r="C41" s="34"/>
      <c r="D41" s="8">
        <v>6144.1</v>
      </c>
      <c r="E41" s="13">
        <f t="shared" si="0"/>
        <v>0</v>
      </c>
    </row>
    <row r="42" spans="1:5" ht="15" hidden="1">
      <c r="A42" s="39">
        <v>3.5</v>
      </c>
      <c r="B42" s="39" t="s">
        <v>28</v>
      </c>
      <c r="C42" s="34"/>
      <c r="D42" s="8">
        <v>6144.1</v>
      </c>
      <c r="E42" s="13">
        <f t="shared" si="0"/>
        <v>0</v>
      </c>
    </row>
    <row r="43" spans="1:5" ht="23.25">
      <c r="A43" s="40">
        <v>4</v>
      </c>
      <c r="B43" s="43" t="s">
        <v>29</v>
      </c>
      <c r="C43" s="33">
        <f>SUM(C44:C51)</f>
        <v>2.6076548000000006</v>
      </c>
      <c r="D43" s="8">
        <v>6144.1</v>
      </c>
      <c r="E43" s="52">
        <f t="shared" si="0"/>
        <v>16021.691856680005</v>
      </c>
    </row>
    <row r="44" spans="1:5" ht="23.25">
      <c r="A44" s="39">
        <v>4.1</v>
      </c>
      <c r="B44" s="45" t="s">
        <v>51</v>
      </c>
      <c r="C44" s="34">
        <v>1.6874</v>
      </c>
      <c r="D44" s="8">
        <v>6144.1</v>
      </c>
      <c r="E44" s="13">
        <f t="shared" si="0"/>
        <v>10367.55434</v>
      </c>
    </row>
    <row r="45" spans="1:5" ht="15">
      <c r="A45" s="39">
        <v>4.2</v>
      </c>
      <c r="B45" s="45" t="s">
        <v>125</v>
      </c>
      <c r="C45" s="34">
        <f>C44*0.202</f>
        <v>0.3408548</v>
      </c>
      <c r="D45" s="8">
        <v>6144.1</v>
      </c>
      <c r="E45" s="13">
        <f t="shared" si="0"/>
        <v>2094.2459766800002</v>
      </c>
    </row>
    <row r="46" spans="1:5" ht="15">
      <c r="A46" s="39">
        <v>4.3</v>
      </c>
      <c r="B46" s="39" t="s">
        <v>30</v>
      </c>
      <c r="C46" s="34">
        <v>0.2892</v>
      </c>
      <c r="D46" s="8">
        <v>6144.1</v>
      </c>
      <c r="E46" s="13">
        <f t="shared" si="0"/>
        <v>1776.8737200000003</v>
      </c>
    </row>
    <row r="47" spans="1:5" ht="15">
      <c r="A47" s="39">
        <v>4.4</v>
      </c>
      <c r="B47" s="39" t="s">
        <v>31</v>
      </c>
      <c r="C47" s="34">
        <v>0.0212</v>
      </c>
      <c r="D47" s="8">
        <v>6144.1</v>
      </c>
      <c r="E47" s="13">
        <f t="shared" si="0"/>
        <v>130.25492</v>
      </c>
    </row>
    <row r="48" spans="1:5" ht="15">
      <c r="A48" s="39">
        <v>4.5</v>
      </c>
      <c r="B48" s="39" t="s">
        <v>32</v>
      </c>
      <c r="C48" s="34">
        <v>0.019</v>
      </c>
      <c r="D48" s="8">
        <v>6144.1</v>
      </c>
      <c r="E48" s="13">
        <f t="shared" si="0"/>
        <v>116.73790000000001</v>
      </c>
    </row>
    <row r="49" spans="1:5" ht="15">
      <c r="A49" s="39">
        <v>4.6</v>
      </c>
      <c r="B49" s="39" t="s">
        <v>33</v>
      </c>
      <c r="C49" s="34">
        <v>0.0036000000000000003</v>
      </c>
      <c r="D49" s="8">
        <v>6144.1</v>
      </c>
      <c r="E49" s="13">
        <f t="shared" si="0"/>
        <v>22.11876</v>
      </c>
    </row>
    <row r="50" spans="1:5" ht="15">
      <c r="A50" s="39">
        <v>4.7</v>
      </c>
      <c r="B50" s="39" t="s">
        <v>34</v>
      </c>
      <c r="C50" s="34">
        <v>0.083</v>
      </c>
      <c r="D50" s="8">
        <v>6144.1</v>
      </c>
      <c r="E50" s="13">
        <f t="shared" si="0"/>
        <v>509.9603000000001</v>
      </c>
    </row>
    <row r="51" spans="1:5" ht="15">
      <c r="A51" s="39">
        <v>4.8</v>
      </c>
      <c r="B51" s="39" t="s">
        <v>52</v>
      </c>
      <c r="C51" s="34">
        <v>0.1634</v>
      </c>
      <c r="D51" s="8">
        <v>6144.1</v>
      </c>
      <c r="E51" s="13">
        <f t="shared" si="0"/>
        <v>1003.94594</v>
      </c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8">
        <v>6144.1</v>
      </c>
      <c r="E52" s="52">
        <f t="shared" si="0"/>
        <v>6141.362189040001</v>
      </c>
    </row>
    <row r="53" spans="1:5" ht="23.25">
      <c r="A53" s="39">
        <v>5.1</v>
      </c>
      <c r="B53" s="45" t="s">
        <v>53</v>
      </c>
      <c r="C53" s="34">
        <v>0.4572</v>
      </c>
      <c r="D53" s="8">
        <v>6144.1</v>
      </c>
      <c r="E53" s="13">
        <f t="shared" si="0"/>
        <v>2809.08252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8">
        <v>6144.1</v>
      </c>
      <c r="E54" s="13">
        <f t="shared" si="0"/>
        <v>567.43466904</v>
      </c>
    </row>
    <row r="55" spans="1:5" ht="15">
      <c r="A55" s="39">
        <v>5.3</v>
      </c>
      <c r="B55" s="39" t="s">
        <v>36</v>
      </c>
      <c r="C55" s="34">
        <v>0.18</v>
      </c>
      <c r="D55" s="8">
        <v>6144.1</v>
      </c>
      <c r="E55" s="13">
        <f t="shared" si="0"/>
        <v>1105.938</v>
      </c>
    </row>
    <row r="56" spans="1:5" ht="15">
      <c r="A56" s="39">
        <v>5.4</v>
      </c>
      <c r="B56" s="39" t="s">
        <v>37</v>
      </c>
      <c r="C56" s="34">
        <v>0.261</v>
      </c>
      <c r="D56" s="8">
        <v>6144.1</v>
      </c>
      <c r="E56" s="13">
        <f t="shared" si="0"/>
        <v>1603.6101</v>
      </c>
    </row>
    <row r="57" spans="1:5" ht="15">
      <c r="A57" s="39">
        <v>5.5</v>
      </c>
      <c r="B57" s="39" t="s">
        <v>46</v>
      </c>
      <c r="C57" s="34">
        <v>0.009</v>
      </c>
      <c r="D57" s="8">
        <v>6144.1</v>
      </c>
      <c r="E57" s="13">
        <f t="shared" si="0"/>
        <v>55.2969</v>
      </c>
    </row>
    <row r="58" spans="1:5" ht="15">
      <c r="A58" s="40">
        <v>6</v>
      </c>
      <c r="B58" s="43" t="s">
        <v>54</v>
      </c>
      <c r="C58" s="33">
        <v>2.2401</v>
      </c>
      <c r="D58" s="8">
        <v>6144.1</v>
      </c>
      <c r="E58" s="52">
        <f t="shared" si="0"/>
        <v>13763.39841</v>
      </c>
    </row>
    <row r="59" spans="1:5" ht="15">
      <c r="A59" s="40">
        <v>7</v>
      </c>
      <c r="B59" s="44" t="s">
        <v>38</v>
      </c>
      <c r="C59" s="33">
        <v>0.009</v>
      </c>
      <c r="D59" s="8">
        <v>6144.1</v>
      </c>
      <c r="E59" s="52">
        <f t="shared" si="0"/>
        <v>55.2969</v>
      </c>
    </row>
    <row r="60" spans="1:5" ht="15">
      <c r="A60" s="40">
        <v>8</v>
      </c>
      <c r="B60" s="44" t="s">
        <v>39</v>
      </c>
      <c r="C60" s="37">
        <f>C59+C58+C52+C43+C37+C22+C10</f>
        <v>10.2352688</v>
      </c>
      <c r="D60" s="8">
        <v>6144.1</v>
      </c>
      <c r="E60" s="52">
        <f t="shared" si="0"/>
        <v>62886.51503408</v>
      </c>
    </row>
    <row r="61" spans="1:5" ht="15">
      <c r="A61" s="47">
        <v>9</v>
      </c>
      <c r="B61" s="39" t="s">
        <v>40</v>
      </c>
      <c r="C61" s="34">
        <v>0.2041</v>
      </c>
      <c r="D61" s="8">
        <v>6144.1</v>
      </c>
      <c r="E61" s="13">
        <f t="shared" si="0"/>
        <v>1254.01081</v>
      </c>
    </row>
    <row r="62" spans="1:5" ht="15">
      <c r="A62" s="47">
        <v>10</v>
      </c>
      <c r="B62" s="39" t="s">
        <v>55</v>
      </c>
      <c r="C62" s="34">
        <f>C61*15%</f>
        <v>0.030615</v>
      </c>
      <c r="D62" s="8">
        <v>6144.1</v>
      </c>
      <c r="E62" s="13">
        <f t="shared" si="0"/>
        <v>188.10162150000002</v>
      </c>
    </row>
    <row r="63" spans="1:5" ht="15">
      <c r="A63" s="40">
        <v>11</v>
      </c>
      <c r="B63" s="40" t="s">
        <v>41</v>
      </c>
      <c r="C63" s="33">
        <f>C60+C61+C62</f>
        <v>10.4699838</v>
      </c>
      <c r="D63" s="8">
        <v>6144.1</v>
      </c>
      <c r="E63" s="52">
        <f t="shared" si="0"/>
        <v>64328.62746558</v>
      </c>
    </row>
    <row r="64" spans="1:5" ht="23.25">
      <c r="A64" s="39"/>
      <c r="B64" s="45" t="s">
        <v>56</v>
      </c>
      <c r="C64" s="38">
        <v>10.47</v>
      </c>
      <c r="D64" s="8">
        <v>6144.1</v>
      </c>
      <c r="E64" s="13">
        <f t="shared" si="0"/>
        <v>64328.727000000006</v>
      </c>
    </row>
    <row r="66" spans="1:5" ht="54" customHeight="1" thickBot="1">
      <c r="A66" s="99" t="s">
        <v>145</v>
      </c>
      <c r="B66" s="100"/>
      <c r="C66" s="100"/>
      <c r="D66" s="100"/>
      <c r="E66" s="100"/>
    </row>
    <row r="67" ht="15">
      <c r="A67" t="s">
        <v>146</v>
      </c>
    </row>
    <row r="68" spans="1:5" ht="15">
      <c r="A68" s="103" t="s">
        <v>96</v>
      </c>
      <c r="B68" s="103"/>
      <c r="C68" s="103"/>
      <c r="D68" s="103"/>
      <c r="E68" s="103"/>
    </row>
    <row r="70" spans="1:5" ht="15">
      <c r="A70" s="101" t="s">
        <v>118</v>
      </c>
      <c r="B70" s="101"/>
      <c r="C70" s="101"/>
      <c r="D70" s="101"/>
      <c r="E70" s="101"/>
    </row>
    <row r="71" spans="1:5" ht="15">
      <c r="A71" s="106" t="s">
        <v>1</v>
      </c>
      <c r="B71" s="106"/>
      <c r="C71" s="21"/>
      <c r="D71" s="21"/>
      <c r="E71" s="22">
        <v>6144.1</v>
      </c>
    </row>
    <row r="72" spans="1:5" ht="15">
      <c r="A72" s="106" t="s">
        <v>2</v>
      </c>
      <c r="B72" s="106"/>
      <c r="C72" s="21"/>
      <c r="D72" s="21"/>
      <c r="E72" s="22">
        <v>11.71</v>
      </c>
    </row>
    <row r="73" spans="1:5" ht="15">
      <c r="A73" s="107"/>
      <c r="B73" s="107"/>
      <c r="C73" s="21"/>
      <c r="D73" s="21"/>
      <c r="E73" s="26">
        <f>E71*E72</f>
        <v>71947.41100000001</v>
      </c>
    </row>
    <row r="74" spans="1:5" ht="36.75" customHeight="1">
      <c r="A74" s="29" t="s">
        <v>43</v>
      </c>
      <c r="B74" s="30" t="s">
        <v>3</v>
      </c>
      <c r="C74" s="76" t="s">
        <v>42</v>
      </c>
      <c r="D74" s="108"/>
      <c r="E74" s="109"/>
    </row>
    <row r="75" spans="1:5" ht="23.25">
      <c r="A75" s="42">
        <v>1</v>
      </c>
      <c r="B75" s="43" t="s">
        <v>44</v>
      </c>
      <c r="C75" s="33">
        <f>SUM(C78:C85)</f>
        <v>3.0339928</v>
      </c>
      <c r="D75" s="8">
        <v>6144.1</v>
      </c>
      <c r="E75" s="52">
        <f aca="true" t="shared" si="1" ref="E75:E121">C75*D75</f>
        <v>18641.15516248</v>
      </c>
    </row>
    <row r="76" spans="1:5" ht="15">
      <c r="A76" s="60"/>
      <c r="B76" s="61" t="s">
        <v>4</v>
      </c>
      <c r="C76" s="62"/>
      <c r="D76" s="8">
        <v>6144.1</v>
      </c>
      <c r="E76" s="13"/>
    </row>
    <row r="77" spans="1:5" ht="15">
      <c r="A77" s="3">
        <v>1.1</v>
      </c>
      <c r="B77" s="4" t="s">
        <v>45</v>
      </c>
      <c r="C77" s="5">
        <f>C78+C79</f>
        <v>2.2564</v>
      </c>
      <c r="D77" s="8">
        <v>6144.1</v>
      </c>
      <c r="E77" s="13">
        <f t="shared" si="1"/>
        <v>13863.547240000002</v>
      </c>
    </row>
    <row r="78" spans="1:5" ht="15">
      <c r="A78" s="2"/>
      <c r="B78" s="4" t="s">
        <v>5</v>
      </c>
      <c r="C78" s="6">
        <v>1.6217</v>
      </c>
      <c r="D78" s="8">
        <v>6144.1</v>
      </c>
      <c r="E78" s="13">
        <f t="shared" si="1"/>
        <v>9963.88697</v>
      </c>
    </row>
    <row r="79" spans="1:5" ht="15">
      <c r="A79" s="2"/>
      <c r="B79" s="4" t="s">
        <v>6</v>
      </c>
      <c r="C79" s="6">
        <v>0.6347</v>
      </c>
      <c r="D79" s="8">
        <v>6144.1</v>
      </c>
      <c r="E79" s="13">
        <f t="shared" si="1"/>
        <v>3899.6602700000003</v>
      </c>
    </row>
    <row r="80" spans="1:5" ht="15">
      <c r="A80" s="2">
        <v>1.2</v>
      </c>
      <c r="B80" s="4" t="s">
        <v>125</v>
      </c>
      <c r="C80" s="6">
        <f>(C78+C79)*0.202</f>
        <v>0.45579280000000005</v>
      </c>
      <c r="D80" s="8">
        <v>6144.1</v>
      </c>
      <c r="E80" s="13">
        <f t="shared" si="1"/>
        <v>2800.4365424800003</v>
      </c>
    </row>
    <row r="81" spans="1:5" ht="23.25">
      <c r="A81" s="2">
        <v>1.3</v>
      </c>
      <c r="B81" s="4" t="s">
        <v>147</v>
      </c>
      <c r="C81" s="6">
        <v>0.0143</v>
      </c>
      <c r="D81" s="8">
        <v>6144.1</v>
      </c>
      <c r="E81" s="13">
        <f t="shared" si="1"/>
        <v>87.86063</v>
      </c>
    </row>
    <row r="82" spans="1:5" ht="15">
      <c r="A82" s="2">
        <v>1.4</v>
      </c>
      <c r="B82" s="45" t="s">
        <v>9</v>
      </c>
      <c r="C82" s="34">
        <v>0.0012</v>
      </c>
      <c r="D82" s="8">
        <v>6144.1</v>
      </c>
      <c r="E82" s="13">
        <f t="shared" si="1"/>
        <v>7.37292</v>
      </c>
    </row>
    <row r="83" spans="1:5" ht="15">
      <c r="A83" s="2">
        <v>1.5</v>
      </c>
      <c r="B83" s="45" t="s">
        <v>10</v>
      </c>
      <c r="C83" s="34">
        <v>0.0816</v>
      </c>
      <c r="D83" s="8">
        <v>6144.1</v>
      </c>
      <c r="E83" s="13">
        <f t="shared" si="1"/>
        <v>501.35856000000007</v>
      </c>
    </row>
    <row r="84" spans="1:5" ht="15">
      <c r="A84" s="2">
        <v>1.6</v>
      </c>
      <c r="B84" s="45" t="s">
        <v>148</v>
      </c>
      <c r="C84" s="34">
        <v>0.1164</v>
      </c>
      <c r="D84" s="8">
        <v>6144.1</v>
      </c>
      <c r="E84" s="13">
        <f t="shared" si="1"/>
        <v>715.1732400000001</v>
      </c>
    </row>
    <row r="85" spans="1:5" ht="15">
      <c r="A85" s="2">
        <v>1.7</v>
      </c>
      <c r="B85" s="45" t="s">
        <v>149</v>
      </c>
      <c r="C85" s="63">
        <v>0.1083</v>
      </c>
      <c r="D85" s="8">
        <v>6144.1</v>
      </c>
      <c r="E85" s="13">
        <f t="shared" si="1"/>
        <v>665.40603</v>
      </c>
    </row>
    <row r="86" spans="1:5" ht="15">
      <c r="A86" s="40">
        <v>2</v>
      </c>
      <c r="B86" s="43" t="s">
        <v>12</v>
      </c>
      <c r="C86" s="33">
        <f>SUM(C87:C99)</f>
        <v>2.1762</v>
      </c>
      <c r="D86" s="8">
        <v>6144.1</v>
      </c>
      <c r="E86" s="52">
        <f t="shared" si="1"/>
        <v>13370.790420000001</v>
      </c>
    </row>
    <row r="87" spans="1:5" ht="15">
      <c r="A87" s="39">
        <v>2.1</v>
      </c>
      <c r="B87" s="45" t="s">
        <v>13</v>
      </c>
      <c r="C87" s="34">
        <v>0.6191</v>
      </c>
      <c r="D87" s="8">
        <v>6144.1</v>
      </c>
      <c r="E87" s="13">
        <f t="shared" si="1"/>
        <v>3803.8123100000003</v>
      </c>
    </row>
    <row r="88" spans="1:5" ht="15">
      <c r="A88" s="39">
        <v>2.2</v>
      </c>
      <c r="B88" s="45" t="s">
        <v>14</v>
      </c>
      <c r="C88" s="34">
        <v>0.2333</v>
      </c>
      <c r="D88" s="8">
        <v>6144.1</v>
      </c>
      <c r="E88" s="13">
        <f t="shared" si="1"/>
        <v>1433.4185300000001</v>
      </c>
    </row>
    <row r="89" spans="1:5" ht="23.25">
      <c r="A89" s="39">
        <v>2.3</v>
      </c>
      <c r="B89" s="45" t="s">
        <v>15</v>
      </c>
      <c r="C89" s="34">
        <v>0.6167</v>
      </c>
      <c r="D89" s="8">
        <v>6144.1</v>
      </c>
      <c r="E89" s="13">
        <f t="shared" si="1"/>
        <v>3789.06647</v>
      </c>
    </row>
    <row r="90" spans="1:5" ht="23.25">
      <c r="A90" s="39">
        <v>2.4</v>
      </c>
      <c r="B90" s="45" t="s">
        <v>47</v>
      </c>
      <c r="C90" s="34">
        <v>0.0334</v>
      </c>
      <c r="D90" s="8">
        <v>6144.1</v>
      </c>
      <c r="E90" s="13">
        <f t="shared" si="1"/>
        <v>205.21294</v>
      </c>
    </row>
    <row r="91" spans="1:5" ht="15">
      <c r="A91" s="39">
        <v>2.5</v>
      </c>
      <c r="B91" s="45" t="s">
        <v>16</v>
      </c>
      <c r="C91" s="34">
        <v>0.2607</v>
      </c>
      <c r="D91" s="8">
        <v>6144.1</v>
      </c>
      <c r="E91" s="13">
        <f t="shared" si="1"/>
        <v>1601.76687</v>
      </c>
    </row>
    <row r="92" spans="1:5" ht="15">
      <c r="A92" s="39">
        <v>2.6</v>
      </c>
      <c r="B92" s="45" t="s">
        <v>48</v>
      </c>
      <c r="C92" s="34">
        <v>0.0834</v>
      </c>
      <c r="D92" s="8">
        <v>6144.1</v>
      </c>
      <c r="E92" s="13">
        <f t="shared" si="1"/>
        <v>512.41794</v>
      </c>
    </row>
    <row r="93" spans="1:5" ht="23.25">
      <c r="A93" s="39">
        <v>2.7</v>
      </c>
      <c r="B93" s="45" t="s">
        <v>17</v>
      </c>
      <c r="C93" s="34">
        <v>0.0092</v>
      </c>
      <c r="D93" s="8">
        <v>6144.1</v>
      </c>
      <c r="E93" s="13">
        <f t="shared" si="1"/>
        <v>56.52572</v>
      </c>
    </row>
    <row r="94" spans="1:5" ht="15">
      <c r="A94" s="39">
        <v>2.8</v>
      </c>
      <c r="B94" s="45" t="s">
        <v>150</v>
      </c>
      <c r="C94" s="34">
        <v>0.1347</v>
      </c>
      <c r="D94" s="8">
        <v>6144.1</v>
      </c>
      <c r="E94" s="13">
        <f t="shared" si="1"/>
        <v>827.61027</v>
      </c>
    </row>
    <row r="95" spans="1:5" ht="15">
      <c r="A95" s="39">
        <v>2.9</v>
      </c>
      <c r="B95" s="45" t="s">
        <v>18</v>
      </c>
      <c r="C95" s="34">
        <v>0.0483</v>
      </c>
      <c r="D95" s="8">
        <v>6144.1</v>
      </c>
      <c r="E95" s="13">
        <f t="shared" si="1"/>
        <v>296.76003000000003</v>
      </c>
    </row>
    <row r="96" spans="1:5" ht="15">
      <c r="A96" s="46" t="s">
        <v>50</v>
      </c>
      <c r="B96" s="45" t="s">
        <v>19</v>
      </c>
      <c r="C96" s="34">
        <v>0.0144</v>
      </c>
      <c r="D96" s="8">
        <v>6144.1</v>
      </c>
      <c r="E96" s="13">
        <f t="shared" si="1"/>
        <v>88.47504</v>
      </c>
    </row>
    <row r="97" spans="1:5" ht="23.25">
      <c r="A97" s="39">
        <v>2.11</v>
      </c>
      <c r="B97" s="45" t="s">
        <v>20</v>
      </c>
      <c r="C97" s="34">
        <v>0.0542</v>
      </c>
      <c r="D97" s="8">
        <v>6144.1</v>
      </c>
      <c r="E97" s="13">
        <f t="shared" si="1"/>
        <v>333.01022</v>
      </c>
    </row>
    <row r="98" spans="1:5" ht="15">
      <c r="A98" s="39">
        <v>2.12</v>
      </c>
      <c r="B98" s="45" t="s">
        <v>21</v>
      </c>
      <c r="C98" s="34">
        <v>0.049</v>
      </c>
      <c r="D98" s="8">
        <v>6144.1</v>
      </c>
      <c r="E98" s="13">
        <f t="shared" si="1"/>
        <v>301.0609</v>
      </c>
    </row>
    <row r="99" spans="1:5" ht="23.25">
      <c r="A99" s="39">
        <v>2.13</v>
      </c>
      <c r="B99" s="45" t="s">
        <v>151</v>
      </c>
      <c r="C99" s="34">
        <v>0.0198</v>
      </c>
      <c r="D99" s="8">
        <v>6144.1</v>
      </c>
      <c r="E99" s="13">
        <f t="shared" si="1"/>
        <v>121.65318000000002</v>
      </c>
    </row>
    <row r="100" spans="1:5" ht="23.25">
      <c r="A100" s="40">
        <v>3</v>
      </c>
      <c r="B100" s="43" t="s">
        <v>23</v>
      </c>
      <c r="C100" s="33">
        <f>SUM(C101:C103)</f>
        <v>0</v>
      </c>
      <c r="D100" s="8">
        <v>6144.1</v>
      </c>
      <c r="E100" s="52">
        <f t="shared" si="1"/>
        <v>0</v>
      </c>
    </row>
    <row r="101" spans="1:5" ht="15">
      <c r="A101" s="39">
        <v>3.1</v>
      </c>
      <c r="B101" s="45" t="s">
        <v>24</v>
      </c>
      <c r="C101" s="34"/>
      <c r="D101" s="8">
        <v>6144.1</v>
      </c>
      <c r="E101" s="13"/>
    </row>
    <row r="102" spans="1:5" ht="15">
      <c r="A102" s="39">
        <v>3.2</v>
      </c>
      <c r="B102" s="45" t="s">
        <v>25</v>
      </c>
      <c r="C102" s="34"/>
      <c r="D102" s="8">
        <v>6144.1</v>
      </c>
      <c r="E102" s="13"/>
    </row>
    <row r="103" spans="1:5" ht="15">
      <c r="A103" s="39">
        <v>3.3</v>
      </c>
      <c r="B103" s="45" t="s">
        <v>28</v>
      </c>
      <c r="C103" s="34"/>
      <c r="D103" s="8">
        <v>6144.1</v>
      </c>
      <c r="E103" s="13"/>
    </row>
    <row r="104" spans="1:5" ht="23.25">
      <c r="A104" s="40">
        <v>4</v>
      </c>
      <c r="B104" s="43" t="s">
        <v>29</v>
      </c>
      <c r="C104" s="33">
        <f>SUM(C105:C111)</f>
        <v>2.68503268</v>
      </c>
      <c r="D104" s="8">
        <v>6144.1</v>
      </c>
      <c r="E104" s="52">
        <f t="shared" si="1"/>
        <v>16497.109289188</v>
      </c>
    </row>
    <row r="105" spans="1:5" ht="23.25">
      <c r="A105" s="39">
        <v>4.1</v>
      </c>
      <c r="B105" s="45" t="s">
        <v>51</v>
      </c>
      <c r="C105" s="34">
        <v>1.8294</v>
      </c>
      <c r="D105" s="8">
        <v>6144.1</v>
      </c>
      <c r="E105" s="13">
        <f t="shared" si="1"/>
        <v>11240.01654</v>
      </c>
    </row>
    <row r="106" spans="1:5" ht="15">
      <c r="A106" s="39">
        <v>4.2</v>
      </c>
      <c r="B106" s="45" t="s">
        <v>125</v>
      </c>
      <c r="C106" s="34">
        <f>C105*0.202</f>
        <v>0.3695388</v>
      </c>
      <c r="D106" s="8">
        <v>6144.1</v>
      </c>
      <c r="E106" s="13">
        <f t="shared" si="1"/>
        <v>2270.48334108</v>
      </c>
    </row>
    <row r="107" spans="1:5" ht="15">
      <c r="A107" s="39">
        <v>4.3</v>
      </c>
      <c r="B107" s="45" t="s">
        <v>30</v>
      </c>
      <c r="C107" s="34">
        <f>(C105+C106)*0.1</f>
        <v>0.21989388</v>
      </c>
      <c r="D107" s="8">
        <v>6144.1</v>
      </c>
      <c r="E107" s="13">
        <f t="shared" si="1"/>
        <v>1351.0499881080002</v>
      </c>
    </row>
    <row r="108" spans="1:5" ht="15">
      <c r="A108" s="39">
        <v>4.4</v>
      </c>
      <c r="B108" s="45" t="s">
        <v>152</v>
      </c>
      <c r="C108" s="34">
        <v>0.0157</v>
      </c>
      <c r="D108" s="8">
        <v>6144.1</v>
      </c>
      <c r="E108" s="13">
        <f t="shared" si="1"/>
        <v>96.46236999999999</v>
      </c>
    </row>
    <row r="109" spans="1:5" ht="15">
      <c r="A109" s="39">
        <v>4.5</v>
      </c>
      <c r="B109" s="45" t="s">
        <v>33</v>
      </c>
      <c r="C109" s="34">
        <v>0.0036000000000000003</v>
      </c>
      <c r="D109" s="8">
        <v>6144.1</v>
      </c>
      <c r="E109" s="13">
        <f t="shared" si="1"/>
        <v>22.11876</v>
      </c>
    </row>
    <row r="110" spans="1:5" ht="15">
      <c r="A110" s="39">
        <v>4.6</v>
      </c>
      <c r="B110" s="45" t="s">
        <v>34</v>
      </c>
      <c r="C110" s="34">
        <v>0.083</v>
      </c>
      <c r="D110" s="8">
        <v>6144.1</v>
      </c>
      <c r="E110" s="13">
        <f t="shared" si="1"/>
        <v>509.9603000000001</v>
      </c>
    </row>
    <row r="111" spans="1:5" ht="15">
      <c r="A111" s="39">
        <v>4.7</v>
      </c>
      <c r="B111" s="45" t="s">
        <v>52</v>
      </c>
      <c r="C111" s="34">
        <v>0.1639</v>
      </c>
      <c r="D111" s="8">
        <v>6144.1</v>
      </c>
      <c r="E111" s="13">
        <f t="shared" si="1"/>
        <v>1007.01799</v>
      </c>
    </row>
    <row r="112" spans="1:5" ht="15">
      <c r="A112" s="40">
        <v>5</v>
      </c>
      <c r="B112" s="43" t="s">
        <v>35</v>
      </c>
      <c r="C112" s="33">
        <f>SUM(C113:C116)</f>
        <v>1.1244524</v>
      </c>
      <c r="D112" s="8">
        <v>6144.1</v>
      </c>
      <c r="E112" s="52">
        <f t="shared" si="1"/>
        <v>6908.747990840001</v>
      </c>
    </row>
    <row r="113" spans="1:5" ht="23.25">
      <c r="A113" s="39">
        <v>5.1</v>
      </c>
      <c r="B113" s="45" t="s">
        <v>53</v>
      </c>
      <c r="C113" s="34">
        <v>0.5562</v>
      </c>
      <c r="D113" s="8">
        <v>6144.1</v>
      </c>
      <c r="E113" s="13">
        <f t="shared" si="1"/>
        <v>3417.3484200000003</v>
      </c>
    </row>
    <row r="114" spans="1:5" ht="15">
      <c r="A114" s="39">
        <v>5.2</v>
      </c>
      <c r="B114" s="45" t="s">
        <v>125</v>
      </c>
      <c r="C114" s="34">
        <f>C113*0.202</f>
        <v>0.11235240000000002</v>
      </c>
      <c r="D114" s="8">
        <v>6144.1</v>
      </c>
      <c r="E114" s="13">
        <f t="shared" si="1"/>
        <v>690.3043808400001</v>
      </c>
    </row>
    <row r="115" spans="1:5" ht="23.25">
      <c r="A115" s="39">
        <v>5.3</v>
      </c>
      <c r="B115" s="45" t="s">
        <v>36</v>
      </c>
      <c r="C115" s="34">
        <v>0.1815</v>
      </c>
      <c r="D115" s="8">
        <v>6144.1</v>
      </c>
      <c r="E115" s="13">
        <f t="shared" si="1"/>
        <v>1115.15415</v>
      </c>
    </row>
    <row r="116" spans="1:5" ht="15">
      <c r="A116" s="39">
        <v>5.4</v>
      </c>
      <c r="B116" s="45" t="s">
        <v>37</v>
      </c>
      <c r="C116" s="34">
        <v>0.2744</v>
      </c>
      <c r="D116" s="8">
        <v>6144.1</v>
      </c>
      <c r="E116" s="13">
        <f t="shared" si="1"/>
        <v>1685.94104</v>
      </c>
    </row>
    <row r="117" spans="1:5" ht="15">
      <c r="A117" s="40">
        <v>6</v>
      </c>
      <c r="B117" s="43" t="s">
        <v>54</v>
      </c>
      <c r="C117" s="33">
        <f>C125*18.5%</f>
        <v>2.16635</v>
      </c>
      <c r="D117" s="8">
        <v>6144.1</v>
      </c>
      <c r="E117" s="52">
        <f t="shared" si="1"/>
        <v>13310.271035000002</v>
      </c>
    </row>
    <row r="118" spans="1:5" ht="15">
      <c r="A118" s="44">
        <v>6.1</v>
      </c>
      <c r="B118" s="43" t="s">
        <v>128</v>
      </c>
      <c r="C118" s="33">
        <f>C125*9.85%</f>
        <v>1.153435</v>
      </c>
      <c r="D118" s="8">
        <v>6144.1</v>
      </c>
      <c r="E118" s="52">
        <f t="shared" si="1"/>
        <v>7086.8199835000005</v>
      </c>
    </row>
    <row r="119" spans="1:5" ht="15">
      <c r="A119" s="40">
        <v>7</v>
      </c>
      <c r="B119" s="43" t="s">
        <v>38</v>
      </c>
      <c r="C119" s="33">
        <v>0.009</v>
      </c>
      <c r="D119" s="8">
        <v>6144.1</v>
      </c>
      <c r="E119" s="52">
        <f t="shared" si="1"/>
        <v>55.2969</v>
      </c>
    </row>
    <row r="120" spans="1:5" ht="15">
      <c r="A120" s="40">
        <v>8</v>
      </c>
      <c r="B120" s="43" t="s">
        <v>39</v>
      </c>
      <c r="C120" s="37">
        <f>C119+C117+C112+C104+C100+C86+C75</f>
        <v>11.19502788</v>
      </c>
      <c r="D120" s="8">
        <v>6144.1</v>
      </c>
      <c r="E120" s="52">
        <f t="shared" si="1"/>
        <v>68783.370797508</v>
      </c>
    </row>
    <row r="121" spans="1:5" ht="15">
      <c r="A121" s="47">
        <v>9</v>
      </c>
      <c r="B121" s="45" t="s">
        <v>40</v>
      </c>
      <c r="C121" s="34">
        <v>0.4478</v>
      </c>
      <c r="D121" s="8">
        <v>6144.1</v>
      </c>
      <c r="E121" s="13">
        <f t="shared" si="1"/>
        <v>2751.32798</v>
      </c>
    </row>
    <row r="122" spans="1:5" ht="15">
      <c r="A122" s="47">
        <v>10</v>
      </c>
      <c r="B122" s="45" t="s">
        <v>55</v>
      </c>
      <c r="C122" s="34">
        <v>0.0672</v>
      </c>
      <c r="D122" s="8">
        <v>6144.1</v>
      </c>
      <c r="E122" s="13">
        <v>412.71</v>
      </c>
    </row>
    <row r="123" spans="1:5" ht="15">
      <c r="A123" s="40">
        <v>11</v>
      </c>
      <c r="B123" s="69" t="s">
        <v>41</v>
      </c>
      <c r="C123" s="33">
        <f>C120+C121+C122</f>
        <v>11.710027879999998</v>
      </c>
      <c r="D123" s="8">
        <v>6144.1</v>
      </c>
      <c r="E123" s="52">
        <f>E120+E121+E122</f>
        <v>71947.40877750801</v>
      </c>
    </row>
    <row r="124" ht="15">
      <c r="C124" s="73"/>
    </row>
    <row r="125" ht="15">
      <c r="C125" s="74">
        <v>11.71</v>
      </c>
    </row>
  </sheetData>
  <sheetProtection/>
  <mergeCells count="14">
    <mergeCell ref="C9:E9"/>
    <mergeCell ref="A1:E1"/>
    <mergeCell ref="A3:E3"/>
    <mergeCell ref="A5:E5"/>
    <mergeCell ref="A6:B6"/>
    <mergeCell ref="A7:B7"/>
    <mergeCell ref="A8:B8"/>
    <mergeCell ref="A72:B72"/>
    <mergeCell ref="A73:B73"/>
    <mergeCell ref="C74:E74"/>
    <mergeCell ref="A66:E66"/>
    <mergeCell ref="A68:E68"/>
    <mergeCell ref="A70:E70"/>
    <mergeCell ref="A71:B71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00390625" style="0" customWidth="1"/>
    <col min="3" max="3" width="21.00390625" style="0" hidden="1" customWidth="1"/>
    <col min="4" max="4" width="21.140625" style="0" hidden="1" customWidth="1"/>
    <col min="5" max="5" width="27.57421875" style="0" customWidth="1"/>
  </cols>
  <sheetData>
    <row r="1" spans="1:5" ht="33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119</v>
      </c>
      <c r="B5" s="101"/>
      <c r="C5" s="101"/>
      <c r="D5" s="101"/>
      <c r="E5" s="101"/>
    </row>
    <row r="6" spans="1:5" ht="15">
      <c r="A6" s="96" t="s">
        <v>1</v>
      </c>
      <c r="B6" s="96"/>
      <c r="C6" s="8"/>
      <c r="D6" s="8"/>
      <c r="E6" s="9">
        <v>6125.8</v>
      </c>
    </row>
    <row r="7" spans="1:5" ht="15">
      <c r="A7" s="96" t="s">
        <v>2</v>
      </c>
      <c r="B7" s="96"/>
      <c r="C7" s="8"/>
      <c r="D7" s="8"/>
      <c r="E7" s="9">
        <v>10.08</v>
      </c>
    </row>
    <row r="8" spans="1:5" ht="15">
      <c r="A8" s="97"/>
      <c r="B8" s="97"/>
      <c r="C8" s="8"/>
      <c r="D8" s="8"/>
      <c r="E8" s="14">
        <f>E6*E7</f>
        <v>61748.064000000006</v>
      </c>
    </row>
    <row r="9" spans="1:5" ht="43.5" customHeight="1">
      <c r="A9" s="10" t="s">
        <v>43</v>
      </c>
      <c r="B9" s="11" t="s">
        <v>3</v>
      </c>
      <c r="C9" s="98" t="s">
        <v>42</v>
      </c>
      <c r="D9" s="98"/>
      <c r="E9" s="98"/>
    </row>
    <row r="10" spans="1:5" ht="23.25">
      <c r="A10" s="42">
        <v>1</v>
      </c>
      <c r="B10" s="43" t="s">
        <v>44</v>
      </c>
      <c r="C10" s="33">
        <f>SUM(C13:C21)</f>
        <v>2.1655808000000003</v>
      </c>
      <c r="D10" s="8">
        <v>6125.8</v>
      </c>
      <c r="E10" s="52">
        <f aca="true" t="shared" si="0" ref="E10:E63">C10*D10</f>
        <v>13265.914864640003</v>
      </c>
    </row>
    <row r="11" spans="1:5" ht="15">
      <c r="A11" s="2"/>
      <c r="B11" s="2" t="s">
        <v>4</v>
      </c>
      <c r="C11" s="49"/>
      <c r="D11" s="8">
        <f>E6</f>
        <v>6125.8</v>
      </c>
      <c r="E11" s="13"/>
    </row>
    <row r="12" spans="1:5" ht="15">
      <c r="A12" s="3">
        <v>1.1</v>
      </c>
      <c r="B12" s="2" t="s">
        <v>45</v>
      </c>
      <c r="C12" s="5">
        <f>C13+C14</f>
        <v>1.5504</v>
      </c>
      <c r="D12" s="8">
        <f>E6</f>
        <v>6125.8</v>
      </c>
      <c r="E12" s="13">
        <f t="shared" si="0"/>
        <v>9497.44032</v>
      </c>
    </row>
    <row r="13" spans="1:5" ht="15">
      <c r="A13" s="2"/>
      <c r="B13" s="2" t="s">
        <v>5</v>
      </c>
      <c r="C13" s="6">
        <v>1.5504</v>
      </c>
      <c r="D13" s="8">
        <f>E6</f>
        <v>6125.8</v>
      </c>
      <c r="E13" s="13">
        <f t="shared" si="0"/>
        <v>9497.44032</v>
      </c>
    </row>
    <row r="14" spans="1:5" ht="15">
      <c r="A14" s="2"/>
      <c r="B14" s="2" t="s">
        <v>6</v>
      </c>
      <c r="C14" s="6"/>
      <c r="D14" s="8">
        <f>E6</f>
        <v>6125.8</v>
      </c>
      <c r="E14" s="13"/>
    </row>
    <row r="15" spans="1:5" ht="15">
      <c r="A15" s="2">
        <v>1.2</v>
      </c>
      <c r="B15" s="4" t="s">
        <v>125</v>
      </c>
      <c r="C15" s="6">
        <f>(C13+C14)*0.202</f>
        <v>0.31318080000000004</v>
      </c>
      <c r="D15" s="8">
        <f>E6</f>
        <v>6125.8</v>
      </c>
      <c r="E15" s="13">
        <f t="shared" si="0"/>
        <v>1918.4829446400004</v>
      </c>
    </row>
    <row r="16" spans="1:5" ht="15">
      <c r="A16" s="2">
        <v>1.3</v>
      </c>
      <c r="B16" s="2" t="s">
        <v>7</v>
      </c>
      <c r="C16" s="7">
        <v>0.0144</v>
      </c>
      <c r="D16" s="8">
        <f>E6</f>
        <v>6125.8</v>
      </c>
      <c r="E16" s="13">
        <f t="shared" si="0"/>
        <v>88.21152000000001</v>
      </c>
    </row>
    <row r="17" spans="1:5" ht="15">
      <c r="A17" s="2">
        <v>1.4</v>
      </c>
      <c r="B17" s="2" t="s">
        <v>8</v>
      </c>
      <c r="C17" s="7">
        <v>0.1122</v>
      </c>
      <c r="D17" s="8">
        <f>E6</f>
        <v>6125.8</v>
      </c>
      <c r="E17" s="13">
        <f t="shared" si="0"/>
        <v>687.31476</v>
      </c>
    </row>
    <row r="18" spans="1:5" ht="15">
      <c r="A18" s="2">
        <v>1.5</v>
      </c>
      <c r="B18" s="39" t="s">
        <v>9</v>
      </c>
      <c r="C18" s="34"/>
      <c r="D18" s="8">
        <f>E6</f>
        <v>6125.8</v>
      </c>
      <c r="E18" s="13"/>
    </row>
    <row r="19" spans="1:5" ht="15">
      <c r="A19" s="2">
        <v>1.6</v>
      </c>
      <c r="B19" s="39" t="s">
        <v>10</v>
      </c>
      <c r="C19" s="34">
        <v>0.075</v>
      </c>
      <c r="D19" s="8">
        <f>E6</f>
        <v>6125.8</v>
      </c>
      <c r="E19" s="13">
        <f t="shared" si="0"/>
        <v>459.435</v>
      </c>
    </row>
    <row r="20" spans="1:5" ht="15">
      <c r="A20" s="2">
        <v>1.7</v>
      </c>
      <c r="B20" s="39" t="s">
        <v>11</v>
      </c>
      <c r="C20" s="35">
        <v>0.1004</v>
      </c>
      <c r="D20" s="8">
        <f>E6</f>
        <v>6125.8</v>
      </c>
      <c r="E20" s="13">
        <f t="shared" si="0"/>
        <v>615.0303200000001</v>
      </c>
    </row>
    <row r="21" spans="1:5" ht="15">
      <c r="A21" s="2">
        <v>1.8</v>
      </c>
      <c r="B21" s="39" t="s">
        <v>46</v>
      </c>
      <c r="C21" s="34"/>
      <c r="D21" s="8">
        <f>E6</f>
        <v>6125.8</v>
      </c>
      <c r="E21" s="13"/>
    </row>
    <row r="22" spans="1:5" ht="15">
      <c r="A22" s="40">
        <v>2</v>
      </c>
      <c r="B22" s="44" t="s">
        <v>12</v>
      </c>
      <c r="C22" s="33">
        <f>SUM(C23:C36)</f>
        <v>1.8464999999999998</v>
      </c>
      <c r="D22" s="8">
        <f>E6</f>
        <v>6125.8</v>
      </c>
      <c r="E22" s="52">
        <f t="shared" si="0"/>
        <v>11311.2897</v>
      </c>
    </row>
    <row r="23" spans="1:5" ht="15">
      <c r="A23" s="39">
        <v>2.1</v>
      </c>
      <c r="B23" s="39" t="s">
        <v>13</v>
      </c>
      <c r="C23" s="34">
        <v>0.601</v>
      </c>
      <c r="D23" s="8">
        <f>E6</f>
        <v>6125.8</v>
      </c>
      <c r="E23" s="13">
        <f t="shared" si="0"/>
        <v>3681.6058</v>
      </c>
    </row>
    <row r="24" spans="1:5" ht="15">
      <c r="A24" s="39">
        <v>2.2</v>
      </c>
      <c r="B24" s="39" t="s">
        <v>14</v>
      </c>
      <c r="C24" s="34">
        <v>0.2161</v>
      </c>
      <c r="D24" s="8">
        <f>E6</f>
        <v>6125.8</v>
      </c>
      <c r="E24" s="13">
        <f t="shared" si="0"/>
        <v>1323.78538</v>
      </c>
    </row>
    <row r="25" spans="1:5" ht="15">
      <c r="A25" s="39">
        <v>2.3</v>
      </c>
      <c r="B25" s="45" t="s">
        <v>15</v>
      </c>
      <c r="C25" s="34">
        <v>0.553</v>
      </c>
      <c r="D25" s="8">
        <f>E6</f>
        <v>6125.8</v>
      </c>
      <c r="E25" s="13">
        <f t="shared" si="0"/>
        <v>3387.5674000000004</v>
      </c>
    </row>
    <row r="26" spans="1:5" ht="23.25">
      <c r="A26" s="39">
        <v>2.4</v>
      </c>
      <c r="B26" s="45" t="s">
        <v>47</v>
      </c>
      <c r="C26" s="34">
        <v>0.0288</v>
      </c>
      <c r="D26" s="8">
        <f>E6</f>
        <v>6125.8</v>
      </c>
      <c r="E26" s="13">
        <f t="shared" si="0"/>
        <v>176.42304000000001</v>
      </c>
    </row>
    <row r="27" spans="1:5" ht="15">
      <c r="A27" s="39">
        <v>2.5</v>
      </c>
      <c r="B27" s="39" t="s">
        <v>16</v>
      </c>
      <c r="C27" s="34">
        <v>0.2332</v>
      </c>
      <c r="D27" s="12">
        <f>E6</f>
        <v>6125.8</v>
      </c>
      <c r="E27" s="13">
        <f t="shared" si="0"/>
        <v>1428.53656</v>
      </c>
    </row>
    <row r="28" spans="1:5" ht="15">
      <c r="A28" s="39">
        <v>2.6</v>
      </c>
      <c r="B28" s="39" t="s">
        <v>48</v>
      </c>
      <c r="C28" s="34">
        <v>0.0469</v>
      </c>
      <c r="D28" s="8">
        <f>E6</f>
        <v>6125.8</v>
      </c>
      <c r="E28" s="13">
        <f t="shared" si="0"/>
        <v>287.30002</v>
      </c>
    </row>
    <row r="29" spans="1:5" ht="23.25">
      <c r="A29" s="39">
        <v>2.7</v>
      </c>
      <c r="B29" s="45" t="s">
        <v>17</v>
      </c>
      <c r="C29" s="34">
        <v>0.0092</v>
      </c>
      <c r="D29" s="8">
        <f>D28</f>
        <v>6125.8</v>
      </c>
      <c r="E29" s="13">
        <f t="shared" si="0"/>
        <v>56.35736</v>
      </c>
    </row>
    <row r="30" spans="1:5" ht="15">
      <c r="A30" s="39">
        <v>2.8</v>
      </c>
      <c r="B30" s="39" t="s">
        <v>49</v>
      </c>
      <c r="C30" s="34">
        <v>0.0282</v>
      </c>
      <c r="D30" s="8">
        <f>D29</f>
        <v>6125.8</v>
      </c>
      <c r="E30" s="13">
        <f t="shared" si="0"/>
        <v>172.74756</v>
      </c>
    </row>
    <row r="31" spans="1:5" ht="15">
      <c r="A31" s="39">
        <v>2.9</v>
      </c>
      <c r="B31" s="39" t="s">
        <v>18</v>
      </c>
      <c r="C31" s="34">
        <v>0.0484</v>
      </c>
      <c r="D31" s="8">
        <f>D29</f>
        <v>6125.8</v>
      </c>
      <c r="E31" s="13">
        <f t="shared" si="0"/>
        <v>296.48872</v>
      </c>
    </row>
    <row r="32" spans="1:5" ht="15">
      <c r="A32" s="46" t="s">
        <v>50</v>
      </c>
      <c r="B32" s="39" t="s">
        <v>19</v>
      </c>
      <c r="C32" s="34">
        <v>0.0145</v>
      </c>
      <c r="D32" s="8">
        <f>D29</f>
        <v>6125.8</v>
      </c>
      <c r="E32" s="13">
        <f t="shared" si="0"/>
        <v>88.8241</v>
      </c>
    </row>
    <row r="33" spans="1:5" ht="15">
      <c r="A33" s="39">
        <v>2.11</v>
      </c>
      <c r="B33" s="45" t="s">
        <v>20</v>
      </c>
      <c r="C33" s="34">
        <v>0.0263</v>
      </c>
      <c r="D33" s="8">
        <f>D30</f>
        <v>6125.8</v>
      </c>
      <c r="E33" s="13">
        <f t="shared" si="0"/>
        <v>161.10854</v>
      </c>
    </row>
    <row r="34" spans="1:5" ht="15">
      <c r="A34" s="39">
        <v>2.12</v>
      </c>
      <c r="B34" s="39" t="s">
        <v>21</v>
      </c>
      <c r="C34" s="34">
        <v>0.021</v>
      </c>
      <c r="D34" s="8">
        <f>D33</f>
        <v>6125.8</v>
      </c>
      <c r="E34" s="13">
        <f t="shared" si="0"/>
        <v>128.64180000000002</v>
      </c>
    </row>
    <row r="35" spans="1:5" ht="23.25">
      <c r="A35" s="39">
        <v>2.13</v>
      </c>
      <c r="B35" s="45" t="s">
        <v>22</v>
      </c>
      <c r="C35" s="34">
        <v>0.0199</v>
      </c>
      <c r="D35" s="8">
        <f>D33</f>
        <v>6125.8</v>
      </c>
      <c r="E35" s="13">
        <f t="shared" si="0"/>
        <v>121.90342000000001</v>
      </c>
    </row>
    <row r="36" spans="1:5" ht="15">
      <c r="A36" s="39">
        <v>2.14</v>
      </c>
      <c r="B36" s="45" t="s">
        <v>46</v>
      </c>
      <c r="C36" s="34"/>
      <c r="D36" s="8">
        <f>D33</f>
        <v>6125.8</v>
      </c>
      <c r="E36" s="13"/>
    </row>
    <row r="37" spans="1:5" ht="23.25">
      <c r="A37" s="40">
        <v>3</v>
      </c>
      <c r="B37" s="43" t="s">
        <v>23</v>
      </c>
      <c r="C37" s="33">
        <f>SUM(C38:C42)</f>
        <v>0</v>
      </c>
      <c r="D37" s="8">
        <f>D34</f>
        <v>6125.8</v>
      </c>
      <c r="E37" s="52"/>
    </row>
    <row r="38" spans="1:5" ht="15" hidden="1">
      <c r="A38" s="39">
        <v>3.1</v>
      </c>
      <c r="B38" s="39" t="s">
        <v>24</v>
      </c>
      <c r="C38" s="34"/>
      <c r="D38" s="8">
        <f>D37</f>
        <v>6125.8</v>
      </c>
      <c r="E38" s="13"/>
    </row>
    <row r="39" spans="1:5" ht="15" hidden="1">
      <c r="A39" s="39">
        <v>3.2</v>
      </c>
      <c r="B39" s="39" t="s">
        <v>25</v>
      </c>
      <c r="C39" s="34"/>
      <c r="D39" s="8">
        <f>D38</f>
        <v>6125.8</v>
      </c>
      <c r="E39" s="13"/>
    </row>
    <row r="40" spans="1:5" ht="15" hidden="1">
      <c r="A40" s="39">
        <v>3.3</v>
      </c>
      <c r="B40" s="39" t="s">
        <v>26</v>
      </c>
      <c r="C40" s="34"/>
      <c r="D40" s="8">
        <f>D38</f>
        <v>6125.8</v>
      </c>
      <c r="E40" s="13"/>
    </row>
    <row r="41" spans="1:5" ht="15" hidden="1">
      <c r="A41" s="39">
        <v>3.4</v>
      </c>
      <c r="B41" s="39" t="s">
        <v>27</v>
      </c>
      <c r="C41" s="34"/>
      <c r="D41" s="8">
        <f>D38</f>
        <v>6125.8</v>
      </c>
      <c r="E41" s="13"/>
    </row>
    <row r="42" spans="1:5" ht="15" hidden="1">
      <c r="A42" s="39">
        <v>3.5</v>
      </c>
      <c r="B42" s="39" t="s">
        <v>28</v>
      </c>
      <c r="C42" s="34"/>
      <c r="D42" s="8">
        <f>D38</f>
        <v>6125.8</v>
      </c>
      <c r="E42" s="13"/>
    </row>
    <row r="43" spans="1:5" ht="23.25">
      <c r="A43" s="40">
        <v>4</v>
      </c>
      <c r="B43" s="43" t="s">
        <v>29</v>
      </c>
      <c r="C43" s="33">
        <f>SUM(C44:C51)</f>
        <v>2.5897548000000006</v>
      </c>
      <c r="D43" s="8">
        <f>D40</f>
        <v>6125.8</v>
      </c>
      <c r="E43" s="52">
        <f t="shared" si="0"/>
        <v>15864.319953840004</v>
      </c>
    </row>
    <row r="44" spans="1:5" ht="23.25">
      <c r="A44" s="39">
        <v>4.1</v>
      </c>
      <c r="B44" s="45" t="s">
        <v>51</v>
      </c>
      <c r="C44" s="34">
        <v>1.6874</v>
      </c>
      <c r="D44" s="8">
        <f>D42</f>
        <v>6125.8</v>
      </c>
      <c r="E44" s="13">
        <f t="shared" si="0"/>
        <v>10336.67492</v>
      </c>
    </row>
    <row r="45" spans="1:5" ht="15">
      <c r="A45" s="39">
        <v>4.2</v>
      </c>
      <c r="B45" s="45" t="s">
        <v>125</v>
      </c>
      <c r="C45" s="34">
        <f>C44*0.202</f>
        <v>0.3408548</v>
      </c>
      <c r="D45" s="8">
        <f>D42</f>
        <v>6125.8</v>
      </c>
      <c r="E45" s="13">
        <f t="shared" si="0"/>
        <v>2088.00833384</v>
      </c>
    </row>
    <row r="46" spans="1:5" ht="15">
      <c r="A46" s="39">
        <v>4.3</v>
      </c>
      <c r="B46" s="39" t="s">
        <v>30</v>
      </c>
      <c r="C46" s="34">
        <v>0.2713</v>
      </c>
      <c r="D46" s="8">
        <f>D42</f>
        <v>6125.8</v>
      </c>
      <c r="E46" s="13">
        <f t="shared" si="0"/>
        <v>1661.9295399999999</v>
      </c>
    </row>
    <row r="47" spans="1:5" ht="15">
      <c r="A47" s="39">
        <v>4.4</v>
      </c>
      <c r="B47" s="39" t="s">
        <v>31</v>
      </c>
      <c r="C47" s="34">
        <v>0.0212</v>
      </c>
      <c r="D47" s="8">
        <f>D42</f>
        <v>6125.8</v>
      </c>
      <c r="E47" s="13">
        <f t="shared" si="0"/>
        <v>129.86696</v>
      </c>
    </row>
    <row r="48" spans="1:5" ht="15">
      <c r="A48" s="39">
        <v>4.5</v>
      </c>
      <c r="B48" s="39" t="s">
        <v>32</v>
      </c>
      <c r="C48" s="34">
        <v>0.019</v>
      </c>
      <c r="D48" s="8">
        <f>D43</f>
        <v>6125.8</v>
      </c>
      <c r="E48" s="13">
        <f t="shared" si="0"/>
        <v>116.39020000000001</v>
      </c>
    </row>
    <row r="49" spans="1:5" ht="15">
      <c r="A49" s="39">
        <v>4.6</v>
      </c>
      <c r="B49" s="39" t="s">
        <v>33</v>
      </c>
      <c r="C49" s="34">
        <v>0.0036000000000000003</v>
      </c>
      <c r="D49" s="8">
        <f>D43</f>
        <v>6125.8</v>
      </c>
      <c r="E49" s="13">
        <f t="shared" si="0"/>
        <v>22.052880000000002</v>
      </c>
    </row>
    <row r="50" spans="1:5" ht="15">
      <c r="A50" s="39">
        <v>4.7</v>
      </c>
      <c r="B50" s="39" t="s">
        <v>34</v>
      </c>
      <c r="C50" s="34">
        <v>0.083</v>
      </c>
      <c r="D50" s="8">
        <f>D43</f>
        <v>6125.8</v>
      </c>
      <c r="E50" s="13">
        <f t="shared" si="0"/>
        <v>508.44140000000004</v>
      </c>
    </row>
    <row r="51" spans="1:5" ht="15">
      <c r="A51" s="39">
        <v>4.8</v>
      </c>
      <c r="B51" s="39" t="s">
        <v>52</v>
      </c>
      <c r="C51" s="34">
        <v>0.1634</v>
      </c>
      <c r="D51" s="8">
        <f>D44</f>
        <v>6125.8</v>
      </c>
      <c r="E51" s="13"/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8">
        <f>D42</f>
        <v>6125.8</v>
      </c>
      <c r="E52" s="52">
        <f t="shared" si="0"/>
        <v>6123.07034352</v>
      </c>
    </row>
    <row r="53" spans="1:5" ht="23.25">
      <c r="A53" s="39">
        <v>5.1</v>
      </c>
      <c r="B53" s="45" t="s">
        <v>53</v>
      </c>
      <c r="C53" s="34">
        <v>0.4572</v>
      </c>
      <c r="D53" s="8">
        <f>D42</f>
        <v>6125.8</v>
      </c>
      <c r="E53" s="13">
        <f t="shared" si="0"/>
        <v>2800.71576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8">
        <f>D42</f>
        <v>6125.8</v>
      </c>
      <c r="E54" s="13">
        <f t="shared" si="0"/>
        <v>565.74458352</v>
      </c>
    </row>
    <row r="55" spans="1:5" ht="15">
      <c r="A55" s="39">
        <v>5.3</v>
      </c>
      <c r="B55" s="39" t="s">
        <v>36</v>
      </c>
      <c r="C55" s="34">
        <v>0.18</v>
      </c>
      <c r="D55" s="8">
        <f>D43</f>
        <v>6125.8</v>
      </c>
      <c r="E55" s="13">
        <f t="shared" si="0"/>
        <v>1102.644</v>
      </c>
    </row>
    <row r="56" spans="1:5" ht="15">
      <c r="A56" s="39">
        <v>5.4</v>
      </c>
      <c r="B56" s="39" t="s">
        <v>37</v>
      </c>
      <c r="C56" s="34">
        <v>0.261</v>
      </c>
      <c r="D56" s="8">
        <f>D44</f>
        <v>6125.8</v>
      </c>
      <c r="E56" s="13">
        <f t="shared" si="0"/>
        <v>1598.8338</v>
      </c>
    </row>
    <row r="57" spans="1:5" ht="15">
      <c r="A57" s="39">
        <v>5.5</v>
      </c>
      <c r="B57" s="39" t="s">
        <v>46</v>
      </c>
      <c r="C57" s="34">
        <v>0.009</v>
      </c>
      <c r="D57" s="8">
        <f>D47</f>
        <v>6125.8</v>
      </c>
      <c r="E57" s="13">
        <f t="shared" si="0"/>
        <v>55.1322</v>
      </c>
    </row>
    <row r="58" spans="1:5" ht="15">
      <c r="A58" s="40">
        <v>6</v>
      </c>
      <c r="B58" s="43" t="s">
        <v>54</v>
      </c>
      <c r="C58" s="33">
        <v>2.24</v>
      </c>
      <c r="D58" s="8">
        <f>D47</f>
        <v>6125.8</v>
      </c>
      <c r="E58" s="52">
        <f t="shared" si="0"/>
        <v>13721.792000000001</v>
      </c>
    </row>
    <row r="59" spans="1:5" ht="15">
      <c r="A59" s="40">
        <v>7</v>
      </c>
      <c r="B59" s="44" t="s">
        <v>38</v>
      </c>
      <c r="C59" s="33">
        <v>0.009</v>
      </c>
      <c r="D59" s="8">
        <f>D49</f>
        <v>6125.8</v>
      </c>
      <c r="E59" s="52">
        <f t="shared" si="0"/>
        <v>55.1322</v>
      </c>
    </row>
    <row r="60" spans="1:5" ht="15">
      <c r="A60" s="40">
        <v>8</v>
      </c>
      <c r="B60" s="44" t="s">
        <v>39</v>
      </c>
      <c r="C60" s="37">
        <f>C59+C58+C52+C43+C37+C22+C10</f>
        <v>9.85039</v>
      </c>
      <c r="D60" s="8">
        <f>D51</f>
        <v>6125.8</v>
      </c>
      <c r="E60" s="52">
        <f t="shared" si="0"/>
        <v>60341.51906200001</v>
      </c>
    </row>
    <row r="61" spans="1:5" ht="15">
      <c r="A61" s="47">
        <v>9</v>
      </c>
      <c r="B61" s="39" t="s">
        <v>40</v>
      </c>
      <c r="C61" s="34">
        <v>0.1997</v>
      </c>
      <c r="D61" s="8">
        <f>D51</f>
        <v>6125.8</v>
      </c>
      <c r="E61" s="13">
        <f t="shared" si="0"/>
        <v>1223.32226</v>
      </c>
    </row>
    <row r="62" spans="1:5" ht="15">
      <c r="A62" s="47">
        <v>10</v>
      </c>
      <c r="B62" s="39" t="s">
        <v>55</v>
      </c>
      <c r="C62" s="34">
        <f>C61*15%</f>
        <v>0.029954999999999996</v>
      </c>
      <c r="D62" s="8">
        <f>D52</f>
        <v>6125.8</v>
      </c>
      <c r="E62" s="13">
        <f t="shared" si="0"/>
        <v>183.498339</v>
      </c>
    </row>
    <row r="63" spans="1:5" ht="15">
      <c r="A63" s="40">
        <v>11</v>
      </c>
      <c r="B63" s="40" t="s">
        <v>41</v>
      </c>
      <c r="C63" s="33">
        <f>C60+C61+C62</f>
        <v>10.080045</v>
      </c>
      <c r="D63" s="8">
        <f>D53</f>
        <v>6125.8</v>
      </c>
      <c r="E63" s="52">
        <f t="shared" si="0"/>
        <v>61748.339661000005</v>
      </c>
    </row>
    <row r="64" spans="1:5" ht="15">
      <c r="A64" s="39"/>
      <c r="B64" s="45" t="s">
        <v>56</v>
      </c>
      <c r="C64" s="38">
        <v>10.08</v>
      </c>
      <c r="D64" s="8">
        <f>D54</f>
        <v>6125.8</v>
      </c>
      <c r="E64" s="13">
        <f>C64*D64</f>
        <v>61748.064000000006</v>
      </c>
    </row>
    <row r="66" spans="1:5" ht="44.25" customHeight="1" thickBot="1">
      <c r="A66" s="99" t="s">
        <v>145</v>
      </c>
      <c r="B66" s="100"/>
      <c r="C66" s="100"/>
      <c r="D66" s="100"/>
      <c r="E66" s="100"/>
    </row>
    <row r="67" ht="15">
      <c r="A67" t="s">
        <v>146</v>
      </c>
    </row>
    <row r="68" spans="1:5" ht="15">
      <c r="A68" s="103" t="s">
        <v>96</v>
      </c>
      <c r="B68" s="103"/>
      <c r="C68" s="103"/>
      <c r="D68" s="103"/>
      <c r="E68" s="103"/>
    </row>
    <row r="70" spans="1:5" ht="15">
      <c r="A70" s="101" t="s">
        <v>119</v>
      </c>
      <c r="B70" s="101"/>
      <c r="C70" s="101"/>
      <c r="D70" s="101"/>
      <c r="E70" s="101"/>
    </row>
    <row r="71" spans="1:5" ht="15">
      <c r="A71" s="96" t="s">
        <v>1</v>
      </c>
      <c r="B71" s="96"/>
      <c r="C71" s="8"/>
      <c r="D71" s="8"/>
      <c r="E71" s="9">
        <v>6125.8</v>
      </c>
    </row>
    <row r="72" spans="1:5" ht="15">
      <c r="A72" s="96" t="s">
        <v>2</v>
      </c>
      <c r="B72" s="96"/>
      <c r="C72" s="8"/>
      <c r="D72" s="8"/>
      <c r="E72" s="9">
        <v>11.27</v>
      </c>
    </row>
    <row r="73" spans="1:5" ht="15">
      <c r="A73" s="97"/>
      <c r="B73" s="97"/>
      <c r="C73" s="8"/>
      <c r="D73" s="8"/>
      <c r="E73" s="14">
        <f>E71*E72</f>
        <v>69037.766</v>
      </c>
    </row>
    <row r="74" spans="1:5" ht="36.75" customHeight="1">
      <c r="A74" s="10" t="s">
        <v>43</v>
      </c>
      <c r="B74" s="11" t="s">
        <v>3</v>
      </c>
      <c r="C74" s="98" t="s">
        <v>42</v>
      </c>
      <c r="D74" s="98"/>
      <c r="E74" s="98"/>
    </row>
    <row r="75" spans="1:5" ht="23.25">
      <c r="A75" s="42">
        <v>1</v>
      </c>
      <c r="B75" s="43" t="s">
        <v>44</v>
      </c>
      <c r="C75" s="33">
        <f>SUM(C78:C85)</f>
        <v>2.3216834</v>
      </c>
      <c r="D75" s="8">
        <v>6125.8</v>
      </c>
      <c r="E75" s="52">
        <f aca="true" t="shared" si="1" ref="E75:E121">C75*D75</f>
        <v>14222.16817172</v>
      </c>
    </row>
    <row r="76" spans="1:5" ht="15">
      <c r="A76" s="60"/>
      <c r="B76" s="61" t="s">
        <v>4</v>
      </c>
      <c r="C76" s="62"/>
      <c r="D76" s="8">
        <f>E71</f>
        <v>6125.8</v>
      </c>
      <c r="E76" s="13"/>
    </row>
    <row r="77" spans="1:5" ht="15">
      <c r="A77" s="3">
        <v>1.1</v>
      </c>
      <c r="B77" s="4" t="s">
        <v>45</v>
      </c>
      <c r="C77" s="5">
        <f>C78+C79</f>
        <v>1.6717</v>
      </c>
      <c r="D77" s="8">
        <f>E71</f>
        <v>6125.8</v>
      </c>
      <c r="E77" s="13">
        <f t="shared" si="1"/>
        <v>10240.49986</v>
      </c>
    </row>
    <row r="78" spans="1:5" ht="15">
      <c r="A78" s="2"/>
      <c r="B78" s="4" t="s">
        <v>5</v>
      </c>
      <c r="C78" s="6">
        <v>1.6717</v>
      </c>
      <c r="D78" s="8">
        <f>E71</f>
        <v>6125.8</v>
      </c>
      <c r="E78" s="13">
        <f t="shared" si="1"/>
        <v>10240.49986</v>
      </c>
    </row>
    <row r="79" spans="1:5" ht="15">
      <c r="A79" s="2"/>
      <c r="B79" s="4" t="s">
        <v>6</v>
      </c>
      <c r="C79" s="6"/>
      <c r="D79" s="8">
        <f>E71</f>
        <v>6125.8</v>
      </c>
      <c r="E79" s="13"/>
    </row>
    <row r="80" spans="1:5" ht="15">
      <c r="A80" s="2">
        <v>1.2</v>
      </c>
      <c r="B80" s="4" t="s">
        <v>125</v>
      </c>
      <c r="C80" s="6">
        <f>(C78+C79)*0.202</f>
        <v>0.3376834</v>
      </c>
      <c r="D80" s="8">
        <f>E71</f>
        <v>6125.8</v>
      </c>
      <c r="E80" s="13">
        <f t="shared" si="1"/>
        <v>2068.58097172</v>
      </c>
    </row>
    <row r="81" spans="1:5" ht="23.25">
      <c r="A81" s="2">
        <v>1.3</v>
      </c>
      <c r="B81" s="4" t="s">
        <v>147</v>
      </c>
      <c r="C81" s="6">
        <v>0.0143</v>
      </c>
      <c r="D81" s="8">
        <f>E71</f>
        <v>6125.8</v>
      </c>
      <c r="E81" s="13">
        <f t="shared" si="1"/>
        <v>87.59894</v>
      </c>
    </row>
    <row r="82" spans="1:5" ht="15">
      <c r="A82" s="2">
        <v>1.4</v>
      </c>
      <c r="B82" s="45" t="s">
        <v>9</v>
      </c>
      <c r="C82" s="34"/>
      <c r="D82" s="8">
        <f>E71</f>
        <v>6125.8</v>
      </c>
      <c r="E82" s="13"/>
    </row>
    <row r="83" spans="1:5" ht="15">
      <c r="A83" s="2">
        <v>1.5</v>
      </c>
      <c r="B83" s="45" t="s">
        <v>10</v>
      </c>
      <c r="C83" s="34">
        <v>0.0816</v>
      </c>
      <c r="D83" s="8">
        <f>E71</f>
        <v>6125.8</v>
      </c>
      <c r="E83" s="13">
        <f t="shared" si="1"/>
        <v>499.86528000000004</v>
      </c>
    </row>
    <row r="84" spans="1:5" ht="15">
      <c r="A84" s="2">
        <v>1.6</v>
      </c>
      <c r="B84" s="45" t="s">
        <v>148</v>
      </c>
      <c r="C84" s="34">
        <v>0.1164</v>
      </c>
      <c r="D84" s="8">
        <f>E71</f>
        <v>6125.8</v>
      </c>
      <c r="E84" s="13">
        <f t="shared" si="1"/>
        <v>713.04312</v>
      </c>
    </row>
    <row r="85" spans="1:5" ht="15">
      <c r="A85" s="2">
        <v>1.7</v>
      </c>
      <c r="B85" s="45" t="s">
        <v>149</v>
      </c>
      <c r="C85" s="63">
        <v>0.1</v>
      </c>
      <c r="D85" s="8">
        <f>E71</f>
        <v>6125.8</v>
      </c>
      <c r="E85" s="13">
        <f t="shared" si="1"/>
        <v>612.58</v>
      </c>
    </row>
    <row r="86" spans="1:5" ht="15">
      <c r="A86" s="40">
        <v>2</v>
      </c>
      <c r="B86" s="43" t="s">
        <v>12</v>
      </c>
      <c r="C86" s="33">
        <f>SUM(C87:C99)</f>
        <v>2.1762</v>
      </c>
      <c r="D86" s="8">
        <f>E71</f>
        <v>6125.8</v>
      </c>
      <c r="E86" s="52">
        <f t="shared" si="1"/>
        <v>13330.965960000001</v>
      </c>
    </row>
    <row r="87" spans="1:5" ht="15">
      <c r="A87" s="39">
        <v>2.1</v>
      </c>
      <c r="B87" s="45" t="s">
        <v>13</v>
      </c>
      <c r="C87" s="34">
        <v>0.6191</v>
      </c>
      <c r="D87" s="8">
        <f>E71</f>
        <v>6125.8</v>
      </c>
      <c r="E87" s="13">
        <f t="shared" si="1"/>
        <v>3792.48278</v>
      </c>
    </row>
    <row r="88" spans="1:5" ht="15">
      <c r="A88" s="39">
        <v>2.2</v>
      </c>
      <c r="B88" s="45" t="s">
        <v>14</v>
      </c>
      <c r="C88" s="34">
        <v>0.2333</v>
      </c>
      <c r="D88" s="8">
        <f>E71</f>
        <v>6125.8</v>
      </c>
      <c r="E88" s="13">
        <f t="shared" si="1"/>
        <v>1429.14914</v>
      </c>
    </row>
    <row r="89" spans="1:5" ht="15">
      <c r="A89" s="39">
        <v>2.3</v>
      </c>
      <c r="B89" s="45" t="s">
        <v>15</v>
      </c>
      <c r="C89" s="34">
        <v>0.6167</v>
      </c>
      <c r="D89" s="8">
        <f>E71</f>
        <v>6125.8</v>
      </c>
      <c r="E89" s="13">
        <f t="shared" si="1"/>
        <v>3777.7808600000003</v>
      </c>
    </row>
    <row r="90" spans="1:5" ht="23.25">
      <c r="A90" s="39">
        <v>2.4</v>
      </c>
      <c r="B90" s="45" t="s">
        <v>47</v>
      </c>
      <c r="C90" s="34">
        <v>0.0334</v>
      </c>
      <c r="D90" s="8">
        <f>E71</f>
        <v>6125.8</v>
      </c>
      <c r="E90" s="13">
        <f t="shared" si="1"/>
        <v>204.60172</v>
      </c>
    </row>
    <row r="91" spans="1:5" ht="15">
      <c r="A91" s="39">
        <v>2.5</v>
      </c>
      <c r="B91" s="45" t="s">
        <v>16</v>
      </c>
      <c r="C91" s="34">
        <v>0.2607</v>
      </c>
      <c r="D91" s="8">
        <f>E71</f>
        <v>6125.8</v>
      </c>
      <c r="E91" s="13">
        <f t="shared" si="1"/>
        <v>1596.99606</v>
      </c>
    </row>
    <row r="92" spans="1:5" ht="15">
      <c r="A92" s="39">
        <v>2.6</v>
      </c>
      <c r="B92" s="45" t="s">
        <v>48</v>
      </c>
      <c r="C92" s="34">
        <v>0.0834</v>
      </c>
      <c r="D92" s="12">
        <f>E71</f>
        <v>6125.8</v>
      </c>
      <c r="E92" s="13">
        <f t="shared" si="1"/>
        <v>510.89172</v>
      </c>
    </row>
    <row r="93" spans="1:5" ht="23.25">
      <c r="A93" s="39">
        <v>2.7</v>
      </c>
      <c r="B93" s="45" t="s">
        <v>17</v>
      </c>
      <c r="C93" s="34">
        <v>0.0092</v>
      </c>
      <c r="D93" s="8">
        <f>E71</f>
        <v>6125.8</v>
      </c>
      <c r="E93" s="13">
        <f t="shared" si="1"/>
        <v>56.35736</v>
      </c>
    </row>
    <row r="94" spans="1:5" ht="15">
      <c r="A94" s="39">
        <v>2.8</v>
      </c>
      <c r="B94" s="45" t="s">
        <v>150</v>
      </c>
      <c r="C94" s="34">
        <v>0.1347</v>
      </c>
      <c r="D94" s="8">
        <f>D93</f>
        <v>6125.8</v>
      </c>
      <c r="E94" s="13">
        <f t="shared" si="1"/>
        <v>825.1452599999999</v>
      </c>
    </row>
    <row r="95" spans="1:5" ht="15">
      <c r="A95" s="39">
        <v>2.9</v>
      </c>
      <c r="B95" s="45" t="s">
        <v>18</v>
      </c>
      <c r="C95" s="34">
        <v>0.0483</v>
      </c>
      <c r="D95" s="8">
        <f>D94</f>
        <v>6125.8</v>
      </c>
      <c r="E95" s="13">
        <f t="shared" si="1"/>
        <v>295.87614</v>
      </c>
    </row>
    <row r="96" spans="1:5" ht="15">
      <c r="A96" s="46" t="s">
        <v>50</v>
      </c>
      <c r="B96" s="45" t="s">
        <v>19</v>
      </c>
      <c r="C96" s="34">
        <v>0.0144</v>
      </c>
      <c r="D96" s="8">
        <f>D94</f>
        <v>6125.8</v>
      </c>
      <c r="E96" s="13">
        <f t="shared" si="1"/>
        <v>88.21152000000001</v>
      </c>
    </row>
    <row r="97" spans="1:5" ht="15">
      <c r="A97" s="39">
        <v>2.11</v>
      </c>
      <c r="B97" s="45" t="s">
        <v>20</v>
      </c>
      <c r="C97" s="34">
        <v>0.0542</v>
      </c>
      <c r="D97" s="8">
        <f>D94</f>
        <v>6125.8</v>
      </c>
      <c r="E97" s="13">
        <f t="shared" si="1"/>
        <v>332.01836</v>
      </c>
    </row>
    <row r="98" spans="1:5" ht="15">
      <c r="A98" s="39">
        <v>2.12</v>
      </c>
      <c r="B98" s="45" t="s">
        <v>21</v>
      </c>
      <c r="C98" s="34">
        <v>0.049</v>
      </c>
      <c r="D98" s="8">
        <f>D95</f>
        <v>6125.8</v>
      </c>
      <c r="E98" s="13">
        <f t="shared" si="1"/>
        <v>300.1642</v>
      </c>
    </row>
    <row r="99" spans="1:5" ht="23.25">
      <c r="A99" s="39">
        <v>2.13</v>
      </c>
      <c r="B99" s="45" t="s">
        <v>151</v>
      </c>
      <c r="C99" s="34">
        <v>0.0198</v>
      </c>
      <c r="D99" s="8">
        <f>D98</f>
        <v>6125.8</v>
      </c>
      <c r="E99" s="13">
        <f t="shared" si="1"/>
        <v>121.29084000000002</v>
      </c>
    </row>
    <row r="100" spans="1:5" ht="23.25">
      <c r="A100" s="40">
        <v>3</v>
      </c>
      <c r="B100" s="43" t="s">
        <v>23</v>
      </c>
      <c r="C100" s="33">
        <f>SUM(C101:C103)</f>
        <v>0</v>
      </c>
      <c r="D100" s="8">
        <f>D98</f>
        <v>6125.8</v>
      </c>
      <c r="E100" s="52">
        <f t="shared" si="1"/>
        <v>0</v>
      </c>
    </row>
    <row r="101" spans="1:5" ht="15">
      <c r="A101" s="39">
        <v>3.1</v>
      </c>
      <c r="B101" s="45" t="s">
        <v>24</v>
      </c>
      <c r="C101" s="34"/>
      <c r="D101" s="8">
        <f>D98</f>
        <v>6125.8</v>
      </c>
      <c r="E101" s="13"/>
    </row>
    <row r="102" spans="1:5" ht="15">
      <c r="A102" s="39">
        <v>3.2</v>
      </c>
      <c r="B102" s="45" t="s">
        <v>25</v>
      </c>
      <c r="C102" s="34"/>
      <c r="D102" s="8">
        <f>D99</f>
        <v>6125.8</v>
      </c>
      <c r="E102" s="13"/>
    </row>
    <row r="103" spans="1:5" ht="15">
      <c r="A103" s="39">
        <v>3.3</v>
      </c>
      <c r="B103" s="45" t="s">
        <v>28</v>
      </c>
      <c r="C103" s="34"/>
      <c r="D103" s="8">
        <f>D102</f>
        <v>6125.8</v>
      </c>
      <c r="E103" s="13"/>
    </row>
    <row r="104" spans="1:5" ht="23.25">
      <c r="A104" s="40">
        <v>4</v>
      </c>
      <c r="B104" s="43" t="s">
        <v>29</v>
      </c>
      <c r="C104" s="33">
        <f>SUM(C105:C111)</f>
        <v>2.8262796199999998</v>
      </c>
      <c r="D104" s="8">
        <f>D103</f>
        <v>6125.8</v>
      </c>
      <c r="E104" s="52">
        <f t="shared" si="1"/>
        <v>17313.223696196</v>
      </c>
    </row>
    <row r="105" spans="1:5" ht="23.25">
      <c r="A105" s="39">
        <v>4.1</v>
      </c>
      <c r="B105" s="45" t="s">
        <v>51</v>
      </c>
      <c r="C105" s="34">
        <v>1.8294</v>
      </c>
      <c r="D105" s="8">
        <f>D103</f>
        <v>6125.8</v>
      </c>
      <c r="E105" s="13">
        <f t="shared" si="1"/>
        <v>11206.53852</v>
      </c>
    </row>
    <row r="106" spans="1:5" ht="15">
      <c r="A106" s="39">
        <v>4.2</v>
      </c>
      <c r="B106" s="45" t="s">
        <v>125</v>
      </c>
      <c r="C106" s="34">
        <f>C105*0.202</f>
        <v>0.3695388</v>
      </c>
      <c r="D106" s="8">
        <f>D103</f>
        <v>6125.8</v>
      </c>
      <c r="E106" s="13">
        <f t="shared" si="1"/>
        <v>2263.72078104</v>
      </c>
    </row>
    <row r="107" spans="1:5" ht="15">
      <c r="A107" s="39">
        <v>4.3</v>
      </c>
      <c r="B107" s="45" t="s">
        <v>30</v>
      </c>
      <c r="C107" s="34">
        <f>(C105+C106)*0.15</f>
        <v>0.32984082</v>
      </c>
      <c r="D107" s="8">
        <f>D103</f>
        <v>6125.8</v>
      </c>
      <c r="E107" s="13">
        <f t="shared" si="1"/>
        <v>2020.5388951559999</v>
      </c>
    </row>
    <row r="108" spans="1:5" ht="15">
      <c r="A108" s="39">
        <v>4.4</v>
      </c>
      <c r="B108" s="45" t="s">
        <v>152</v>
      </c>
      <c r="C108" s="34">
        <v>0.0157</v>
      </c>
      <c r="D108" s="8">
        <f>D105</f>
        <v>6125.8</v>
      </c>
      <c r="E108" s="13">
        <f t="shared" si="1"/>
        <v>96.17505999999999</v>
      </c>
    </row>
    <row r="109" spans="1:5" ht="15">
      <c r="A109" s="39">
        <v>4.5</v>
      </c>
      <c r="B109" s="45" t="s">
        <v>33</v>
      </c>
      <c r="C109" s="34">
        <v>0.0036000000000000003</v>
      </c>
      <c r="D109" s="8">
        <f>D107</f>
        <v>6125.8</v>
      </c>
      <c r="E109" s="13">
        <f t="shared" si="1"/>
        <v>22.052880000000002</v>
      </c>
    </row>
    <row r="110" spans="1:5" ht="15">
      <c r="A110" s="39">
        <v>4.6</v>
      </c>
      <c r="B110" s="45" t="s">
        <v>34</v>
      </c>
      <c r="C110" s="34">
        <v>0.083</v>
      </c>
      <c r="D110" s="8">
        <f>D107</f>
        <v>6125.8</v>
      </c>
      <c r="E110" s="13">
        <f t="shared" si="1"/>
        <v>508.44140000000004</v>
      </c>
    </row>
    <row r="111" spans="1:5" ht="15">
      <c r="A111" s="39">
        <v>4.7</v>
      </c>
      <c r="B111" s="45" t="s">
        <v>52</v>
      </c>
      <c r="C111" s="34">
        <v>0.1952</v>
      </c>
      <c r="D111" s="8">
        <f>D107</f>
        <v>6125.8</v>
      </c>
      <c r="E111" s="13">
        <f t="shared" si="1"/>
        <v>1195.7561600000001</v>
      </c>
    </row>
    <row r="112" spans="1:5" ht="15">
      <c r="A112" s="40">
        <v>5</v>
      </c>
      <c r="B112" s="43" t="s">
        <v>35</v>
      </c>
      <c r="C112" s="33">
        <f>SUM(C113:C116)</f>
        <v>1.1244524</v>
      </c>
      <c r="D112" s="8">
        <f>D107</f>
        <v>6125.8</v>
      </c>
      <c r="E112" s="52">
        <f t="shared" si="1"/>
        <v>6888.1705119200005</v>
      </c>
    </row>
    <row r="113" spans="1:5" ht="23.25">
      <c r="A113" s="39">
        <v>5.1</v>
      </c>
      <c r="B113" s="45" t="s">
        <v>53</v>
      </c>
      <c r="C113" s="34">
        <v>0.5562</v>
      </c>
      <c r="D113" s="8">
        <f>D108</f>
        <v>6125.8</v>
      </c>
      <c r="E113" s="13">
        <f t="shared" si="1"/>
        <v>3407.16996</v>
      </c>
    </row>
    <row r="114" spans="1:5" ht="15">
      <c r="A114" s="39">
        <v>5.2</v>
      </c>
      <c r="B114" s="45" t="s">
        <v>125</v>
      </c>
      <c r="C114" s="34">
        <f>C113*0.202</f>
        <v>0.11235240000000002</v>
      </c>
      <c r="D114" s="8">
        <f>D108</f>
        <v>6125.8</v>
      </c>
      <c r="E114" s="13">
        <f t="shared" si="1"/>
        <v>688.2483319200002</v>
      </c>
    </row>
    <row r="115" spans="1:5" ht="15">
      <c r="A115" s="39">
        <v>5.3</v>
      </c>
      <c r="B115" s="45" t="s">
        <v>36</v>
      </c>
      <c r="C115" s="34">
        <v>0.1815</v>
      </c>
      <c r="D115" s="8">
        <f>D108</f>
        <v>6125.8</v>
      </c>
      <c r="E115" s="13">
        <f t="shared" si="1"/>
        <v>1111.8327</v>
      </c>
    </row>
    <row r="116" spans="1:5" ht="15">
      <c r="A116" s="39">
        <v>5.4</v>
      </c>
      <c r="B116" s="45" t="s">
        <v>37</v>
      </c>
      <c r="C116" s="34">
        <v>0.2744</v>
      </c>
      <c r="D116" s="8">
        <f>D109</f>
        <v>6125.8</v>
      </c>
      <c r="E116" s="13">
        <f t="shared" si="1"/>
        <v>1680.91952</v>
      </c>
    </row>
    <row r="117" spans="1:5" ht="15">
      <c r="A117" s="40">
        <v>6</v>
      </c>
      <c r="B117" s="43" t="s">
        <v>54</v>
      </c>
      <c r="C117" s="33">
        <f>C125*18.5%</f>
        <v>2.08495</v>
      </c>
      <c r="D117" s="8">
        <f>D107</f>
        <v>6125.8</v>
      </c>
      <c r="E117" s="52">
        <f t="shared" si="1"/>
        <v>12771.986710000001</v>
      </c>
    </row>
    <row r="118" spans="1:5" ht="15">
      <c r="A118" s="44">
        <v>6.1</v>
      </c>
      <c r="B118" s="43" t="s">
        <v>128</v>
      </c>
      <c r="C118" s="33">
        <f>C125*9.85%</f>
        <v>1.1100949999999998</v>
      </c>
      <c r="D118" s="8">
        <f>D107</f>
        <v>6125.8</v>
      </c>
      <c r="E118" s="52">
        <f t="shared" si="1"/>
        <v>6800.219950999999</v>
      </c>
    </row>
    <row r="119" spans="1:5" ht="15">
      <c r="A119" s="40">
        <v>7</v>
      </c>
      <c r="B119" s="43" t="s">
        <v>38</v>
      </c>
      <c r="C119" s="33">
        <v>0.009</v>
      </c>
      <c r="D119" s="8">
        <f>D107</f>
        <v>6125.8</v>
      </c>
      <c r="E119" s="52">
        <f t="shared" si="1"/>
        <v>55.1322</v>
      </c>
    </row>
    <row r="120" spans="1:5" ht="15">
      <c r="A120" s="40">
        <v>8</v>
      </c>
      <c r="B120" s="43" t="s">
        <v>39</v>
      </c>
      <c r="C120" s="37">
        <f>C119+C117+C112+C104+C100+C86+C75</f>
        <v>10.542565419999999</v>
      </c>
      <c r="D120" s="8">
        <f>D108</f>
        <v>6125.8</v>
      </c>
      <c r="E120" s="52">
        <f>E75+E86+E100+E104+E112+E117+E119</f>
        <v>64581.647249836</v>
      </c>
    </row>
    <row r="121" spans="1:5" ht="15">
      <c r="A121" s="47">
        <v>9</v>
      </c>
      <c r="B121" s="45" t="s">
        <v>40</v>
      </c>
      <c r="C121" s="34">
        <v>0.6326</v>
      </c>
      <c r="D121" s="8">
        <f>D109</f>
        <v>6125.8</v>
      </c>
      <c r="E121" s="13">
        <f t="shared" si="1"/>
        <v>3875.1810800000003</v>
      </c>
    </row>
    <row r="122" spans="1:5" ht="15">
      <c r="A122" s="47">
        <v>10</v>
      </c>
      <c r="B122" s="45" t="s">
        <v>55</v>
      </c>
      <c r="C122" s="34">
        <v>0.0948</v>
      </c>
      <c r="D122" s="8">
        <f>D112</f>
        <v>6125.8</v>
      </c>
      <c r="E122" s="13">
        <v>580.94</v>
      </c>
    </row>
    <row r="123" spans="1:5" ht="15">
      <c r="A123" s="40">
        <v>11</v>
      </c>
      <c r="B123" s="69" t="s">
        <v>41</v>
      </c>
      <c r="C123" s="33">
        <f>C120+C121+C122</f>
        <v>11.269965419999998</v>
      </c>
      <c r="D123" s="8">
        <f>D112</f>
        <v>6125.8</v>
      </c>
      <c r="E123" s="52">
        <f>E120+E121+E122</f>
        <v>69037.768329836</v>
      </c>
    </row>
    <row r="124" ht="15">
      <c r="C124" s="73"/>
    </row>
    <row r="125" ht="15">
      <c r="C125" s="74">
        <v>11.27</v>
      </c>
    </row>
  </sheetData>
  <sheetProtection/>
  <mergeCells count="14">
    <mergeCell ref="C9:E9"/>
    <mergeCell ref="A1:E1"/>
    <mergeCell ref="A3:E3"/>
    <mergeCell ref="A5:E5"/>
    <mergeCell ref="A6:B6"/>
    <mergeCell ref="A7:B7"/>
    <mergeCell ref="A8:B8"/>
    <mergeCell ref="A72:B72"/>
    <mergeCell ref="A73:B73"/>
    <mergeCell ref="C74:E74"/>
    <mergeCell ref="A66:E66"/>
    <mergeCell ref="A68:E68"/>
    <mergeCell ref="A70:E70"/>
    <mergeCell ref="A71:B71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2.421875" style="0" customWidth="1"/>
    <col min="3" max="3" width="19.421875" style="0" hidden="1" customWidth="1"/>
    <col min="4" max="4" width="19.8515625" style="0" hidden="1" customWidth="1"/>
    <col min="5" max="5" width="34.0039062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120</v>
      </c>
      <c r="B5" s="101"/>
      <c r="C5" s="101"/>
      <c r="D5" s="101"/>
      <c r="E5" s="101"/>
    </row>
    <row r="6" spans="1:5" ht="15">
      <c r="A6" s="110" t="s">
        <v>1</v>
      </c>
      <c r="B6" s="110"/>
      <c r="E6" s="31">
        <v>7515.2</v>
      </c>
    </row>
    <row r="7" spans="1:5" ht="15">
      <c r="A7" s="110" t="s">
        <v>2</v>
      </c>
      <c r="B7" s="110"/>
      <c r="E7" s="31">
        <v>12.46</v>
      </c>
    </row>
    <row r="8" spans="1:5" ht="15">
      <c r="A8" s="111"/>
      <c r="B8" s="112"/>
      <c r="E8" s="32">
        <f>E6*E7</f>
        <v>93639.392</v>
      </c>
    </row>
    <row r="9" spans="1:5" ht="45.75" customHeight="1">
      <c r="A9" s="24" t="s">
        <v>43</v>
      </c>
      <c r="B9" s="25" t="s">
        <v>3</v>
      </c>
      <c r="C9" s="75" t="s">
        <v>42</v>
      </c>
      <c r="D9" s="75"/>
      <c r="E9" s="75"/>
    </row>
    <row r="10" spans="1:5" ht="23.25">
      <c r="A10" s="42">
        <v>1</v>
      </c>
      <c r="B10" s="43" t="s">
        <v>44</v>
      </c>
      <c r="C10" s="33">
        <f>SUM(C13:C21)</f>
        <v>1.5147453999999998</v>
      </c>
      <c r="D10" s="21">
        <v>7515.2</v>
      </c>
      <c r="E10" s="52">
        <f>C10*D10</f>
        <v>11383.614630079997</v>
      </c>
    </row>
    <row r="11" spans="1:5" ht="15">
      <c r="A11" s="2"/>
      <c r="B11" s="2" t="s">
        <v>4</v>
      </c>
      <c r="C11" s="28"/>
      <c r="D11" s="21">
        <f>E6</f>
        <v>7515.2</v>
      </c>
      <c r="E11" s="48">
        <f aca="true" t="shared" si="0" ref="E11:E64">C11*D11</f>
        <v>0</v>
      </c>
    </row>
    <row r="12" spans="1:5" ht="15">
      <c r="A12" s="3">
        <v>1.1</v>
      </c>
      <c r="B12" s="2" t="s">
        <v>45</v>
      </c>
      <c r="C12" s="5">
        <f>C13+C14</f>
        <v>0.9027</v>
      </c>
      <c r="D12" s="21">
        <f>E6</f>
        <v>7515.2</v>
      </c>
      <c r="E12" s="48">
        <f t="shared" si="0"/>
        <v>6783.971039999999</v>
      </c>
    </row>
    <row r="13" spans="1:5" ht="15">
      <c r="A13" s="2"/>
      <c r="B13" s="2" t="s">
        <v>5</v>
      </c>
      <c r="C13" s="6">
        <v>0.9027</v>
      </c>
      <c r="D13" s="21">
        <f>E6</f>
        <v>7515.2</v>
      </c>
      <c r="E13" s="48">
        <f t="shared" si="0"/>
        <v>6783.971039999999</v>
      </c>
    </row>
    <row r="14" spans="1:5" ht="15">
      <c r="A14" s="2"/>
      <c r="B14" s="2" t="s">
        <v>6</v>
      </c>
      <c r="C14" s="6"/>
      <c r="D14" s="21">
        <f>E6</f>
        <v>7515.2</v>
      </c>
      <c r="E14" s="48">
        <f t="shared" si="0"/>
        <v>0</v>
      </c>
    </row>
    <row r="15" spans="1:5" ht="15">
      <c r="A15" s="2">
        <v>1.2</v>
      </c>
      <c r="B15" s="4" t="s">
        <v>125</v>
      </c>
      <c r="C15" s="6">
        <f>(C13+C14)*0.202</f>
        <v>0.1823454</v>
      </c>
      <c r="D15" s="21">
        <f>E6</f>
        <v>7515.2</v>
      </c>
      <c r="E15" s="48">
        <f t="shared" si="0"/>
        <v>1370.36215008</v>
      </c>
    </row>
    <row r="16" spans="1:5" ht="15">
      <c r="A16" s="2">
        <v>1.3</v>
      </c>
      <c r="B16" s="2" t="s">
        <v>7</v>
      </c>
      <c r="C16" s="7">
        <v>0.0079</v>
      </c>
      <c r="D16" s="21">
        <f>E6</f>
        <v>7515.2</v>
      </c>
      <c r="E16" s="48">
        <f t="shared" si="0"/>
        <v>59.37008</v>
      </c>
    </row>
    <row r="17" spans="1:5" ht="15">
      <c r="A17" s="2">
        <v>1.4</v>
      </c>
      <c r="B17" s="2" t="s">
        <v>8</v>
      </c>
      <c r="C17" s="7">
        <v>0.0613</v>
      </c>
      <c r="D17" s="21">
        <f>E6</f>
        <v>7515.2</v>
      </c>
      <c r="E17" s="48">
        <f t="shared" si="0"/>
        <v>460.68176</v>
      </c>
    </row>
    <row r="18" spans="1:5" ht="15">
      <c r="A18" s="2">
        <v>1.5</v>
      </c>
      <c r="B18" s="39" t="s">
        <v>9</v>
      </c>
      <c r="C18" s="34"/>
      <c r="D18" s="21">
        <f>E6</f>
        <v>7515.2</v>
      </c>
      <c r="E18" s="48">
        <f t="shared" si="0"/>
        <v>0</v>
      </c>
    </row>
    <row r="19" spans="1:5" ht="15">
      <c r="A19" s="2">
        <v>1.6</v>
      </c>
      <c r="B19" s="39" t="s">
        <v>10</v>
      </c>
      <c r="C19" s="34">
        <v>0.075</v>
      </c>
      <c r="D19" s="21">
        <f>E6</f>
        <v>7515.2</v>
      </c>
      <c r="E19" s="48">
        <f t="shared" si="0"/>
        <v>563.64</v>
      </c>
    </row>
    <row r="20" spans="1:5" ht="15">
      <c r="A20" s="2">
        <v>1.7</v>
      </c>
      <c r="B20" s="39" t="s">
        <v>11</v>
      </c>
      <c r="C20" s="35">
        <v>0.1004</v>
      </c>
      <c r="D20" s="21">
        <f>E6</f>
        <v>7515.2</v>
      </c>
      <c r="E20" s="48">
        <f t="shared" si="0"/>
        <v>754.52608</v>
      </c>
    </row>
    <row r="21" spans="1:5" ht="15">
      <c r="A21" s="2">
        <v>1.8</v>
      </c>
      <c r="B21" s="39" t="s">
        <v>46</v>
      </c>
      <c r="C21" s="34">
        <v>0.1851</v>
      </c>
      <c r="D21" s="21">
        <f>E6</f>
        <v>7515.2</v>
      </c>
      <c r="E21" s="48">
        <f t="shared" si="0"/>
        <v>1391.06352</v>
      </c>
    </row>
    <row r="22" spans="1:5" ht="15">
      <c r="A22" s="40">
        <v>2</v>
      </c>
      <c r="B22" s="44" t="s">
        <v>12</v>
      </c>
      <c r="C22" s="33">
        <f>SUM(C23:C36)</f>
        <v>2.6903999999999995</v>
      </c>
      <c r="D22" s="21">
        <f>E6</f>
        <v>7515.2</v>
      </c>
      <c r="E22" s="52">
        <f t="shared" si="0"/>
        <v>20218.894079999995</v>
      </c>
    </row>
    <row r="23" spans="1:5" ht="15">
      <c r="A23" s="39">
        <v>2.1</v>
      </c>
      <c r="B23" s="39" t="s">
        <v>13</v>
      </c>
      <c r="C23" s="34">
        <v>0.5524</v>
      </c>
      <c r="D23" s="21">
        <f>E6</f>
        <v>7515.2</v>
      </c>
      <c r="E23" s="48">
        <f t="shared" si="0"/>
        <v>4151.39648</v>
      </c>
    </row>
    <row r="24" spans="1:5" ht="15">
      <c r="A24" s="39">
        <v>2.2</v>
      </c>
      <c r="B24" s="39" t="s">
        <v>14</v>
      </c>
      <c r="C24" s="34">
        <v>0.1986</v>
      </c>
      <c r="D24" s="21">
        <f>E6</f>
        <v>7515.2</v>
      </c>
      <c r="E24" s="48">
        <f t="shared" si="0"/>
        <v>1492.51872</v>
      </c>
    </row>
    <row r="25" spans="1:5" ht="23.25">
      <c r="A25" s="39">
        <v>2.3</v>
      </c>
      <c r="B25" s="45" t="s">
        <v>15</v>
      </c>
      <c r="C25" s="34">
        <v>1.4823</v>
      </c>
      <c r="D25" s="21">
        <f>E6</f>
        <v>7515.2</v>
      </c>
      <c r="E25" s="48">
        <f t="shared" si="0"/>
        <v>11139.78096</v>
      </c>
    </row>
    <row r="26" spans="1:5" ht="23.25">
      <c r="A26" s="39">
        <v>2.4</v>
      </c>
      <c r="B26" s="45" t="s">
        <v>47</v>
      </c>
      <c r="C26" s="34">
        <v>0.0176</v>
      </c>
      <c r="D26" s="21">
        <f>E6</f>
        <v>7515.2</v>
      </c>
      <c r="E26" s="48">
        <f t="shared" si="0"/>
        <v>132.26752000000002</v>
      </c>
    </row>
    <row r="27" spans="1:5" ht="15">
      <c r="A27" s="39">
        <v>2.5</v>
      </c>
      <c r="B27" s="39" t="s">
        <v>16</v>
      </c>
      <c r="C27" s="34">
        <v>0.2332</v>
      </c>
      <c r="D27" s="36">
        <f>E6</f>
        <v>7515.2</v>
      </c>
      <c r="E27" s="48">
        <f t="shared" si="0"/>
        <v>1752.5446399999998</v>
      </c>
    </row>
    <row r="28" spans="1:5" ht="15">
      <c r="A28" s="39">
        <v>2.6</v>
      </c>
      <c r="B28" s="39" t="s">
        <v>48</v>
      </c>
      <c r="C28" s="34">
        <v>0.067</v>
      </c>
      <c r="D28" s="21">
        <f>E6</f>
        <v>7515.2</v>
      </c>
      <c r="E28" s="48">
        <f t="shared" si="0"/>
        <v>503.51840000000004</v>
      </c>
    </row>
    <row r="29" spans="1:5" ht="23.25">
      <c r="A29" s="39">
        <v>2.7</v>
      </c>
      <c r="B29" s="45" t="s">
        <v>17</v>
      </c>
      <c r="C29" s="34">
        <v>0.0092</v>
      </c>
      <c r="D29" s="21">
        <f>D28</f>
        <v>7515.2</v>
      </c>
      <c r="E29" s="48">
        <f t="shared" si="0"/>
        <v>69.13983999999999</v>
      </c>
    </row>
    <row r="30" spans="1:5" ht="15">
      <c r="A30" s="39">
        <v>2.8</v>
      </c>
      <c r="B30" s="39" t="s">
        <v>49</v>
      </c>
      <c r="C30" s="34"/>
      <c r="D30" s="21">
        <f>D29</f>
        <v>7515.2</v>
      </c>
      <c r="E30" s="48">
        <f t="shared" si="0"/>
        <v>0</v>
      </c>
    </row>
    <row r="31" spans="1:5" ht="15">
      <c r="A31" s="39">
        <v>2.9</v>
      </c>
      <c r="B31" s="39" t="s">
        <v>18</v>
      </c>
      <c r="C31" s="34">
        <v>0.0484</v>
      </c>
      <c r="D31" s="21">
        <f>D29</f>
        <v>7515.2</v>
      </c>
      <c r="E31" s="48">
        <f t="shared" si="0"/>
        <v>363.73568</v>
      </c>
    </row>
    <row r="32" spans="1:5" ht="15">
      <c r="A32" s="46" t="s">
        <v>50</v>
      </c>
      <c r="B32" s="39" t="s">
        <v>19</v>
      </c>
      <c r="C32" s="34">
        <v>0.0145</v>
      </c>
      <c r="D32" s="21">
        <f>D29</f>
        <v>7515.2</v>
      </c>
      <c r="E32" s="48">
        <f t="shared" si="0"/>
        <v>108.9704</v>
      </c>
    </row>
    <row r="33" spans="1:5" ht="23.25">
      <c r="A33" s="39">
        <v>2.11</v>
      </c>
      <c r="B33" s="45" t="s">
        <v>20</v>
      </c>
      <c r="C33" s="34">
        <v>0.0263</v>
      </c>
      <c r="D33" s="21">
        <f>D30</f>
        <v>7515.2</v>
      </c>
      <c r="E33" s="48">
        <f t="shared" si="0"/>
        <v>197.64976</v>
      </c>
    </row>
    <row r="34" spans="1:5" ht="15">
      <c r="A34" s="39">
        <v>2.12</v>
      </c>
      <c r="B34" s="39" t="s">
        <v>21</v>
      </c>
      <c r="C34" s="34">
        <v>0.021</v>
      </c>
      <c r="D34" s="21">
        <f>D33</f>
        <v>7515.2</v>
      </c>
      <c r="E34" s="48">
        <f t="shared" si="0"/>
        <v>157.8192</v>
      </c>
    </row>
    <row r="35" spans="1:5" ht="23.25">
      <c r="A35" s="39">
        <v>2.13</v>
      </c>
      <c r="B35" s="45" t="s">
        <v>22</v>
      </c>
      <c r="C35" s="34">
        <v>0.0199</v>
      </c>
      <c r="D35" s="21">
        <f>D33</f>
        <v>7515.2</v>
      </c>
      <c r="E35" s="48">
        <f t="shared" si="0"/>
        <v>149.55248</v>
      </c>
    </row>
    <row r="36" spans="1:5" ht="15">
      <c r="A36" s="39">
        <v>2.14</v>
      </c>
      <c r="B36" s="45" t="s">
        <v>46</v>
      </c>
      <c r="C36" s="34"/>
      <c r="D36" s="21">
        <f>D33</f>
        <v>7515.2</v>
      </c>
      <c r="E36" s="48">
        <f t="shared" si="0"/>
        <v>0</v>
      </c>
    </row>
    <row r="37" spans="1:5" ht="23.25">
      <c r="A37" s="40">
        <v>3</v>
      </c>
      <c r="B37" s="43" t="s">
        <v>23</v>
      </c>
      <c r="C37" s="33">
        <f>SUM(C38:C42)</f>
        <v>2.347</v>
      </c>
      <c r="D37" s="21">
        <f>D34</f>
        <v>7515.2</v>
      </c>
      <c r="E37" s="52">
        <f t="shared" si="0"/>
        <v>17638.1744</v>
      </c>
    </row>
    <row r="38" spans="1:5" ht="15">
      <c r="A38" s="39">
        <v>3.1</v>
      </c>
      <c r="B38" s="39" t="s">
        <v>24</v>
      </c>
      <c r="C38" s="34">
        <v>2.28</v>
      </c>
      <c r="D38" s="21">
        <f>D37</f>
        <v>7515.2</v>
      </c>
      <c r="E38" s="48">
        <f t="shared" si="0"/>
        <v>17134.656</v>
      </c>
    </row>
    <row r="39" spans="1:5" ht="15">
      <c r="A39" s="39">
        <v>3.2</v>
      </c>
      <c r="B39" s="39" t="s">
        <v>25</v>
      </c>
      <c r="C39" s="34">
        <v>0.0217</v>
      </c>
      <c r="D39" s="21">
        <f>D38</f>
        <v>7515.2</v>
      </c>
      <c r="E39" s="48">
        <f t="shared" si="0"/>
        <v>163.07984</v>
      </c>
    </row>
    <row r="40" spans="1:5" ht="15">
      <c r="A40" s="39">
        <v>3.3</v>
      </c>
      <c r="B40" s="39" t="s">
        <v>26</v>
      </c>
      <c r="C40" s="34">
        <v>0.0246</v>
      </c>
      <c r="D40" s="21">
        <f>D38</f>
        <v>7515.2</v>
      </c>
      <c r="E40" s="48">
        <f t="shared" si="0"/>
        <v>184.87392</v>
      </c>
    </row>
    <row r="41" spans="1:5" ht="15">
      <c r="A41" s="39">
        <v>3.4</v>
      </c>
      <c r="B41" s="39" t="s">
        <v>27</v>
      </c>
      <c r="C41" s="34">
        <v>0.0009</v>
      </c>
      <c r="D41" s="21">
        <f>D38</f>
        <v>7515.2</v>
      </c>
      <c r="E41" s="48">
        <f t="shared" si="0"/>
        <v>6.76368</v>
      </c>
    </row>
    <row r="42" spans="1:5" ht="15">
      <c r="A42" s="39">
        <v>3.5</v>
      </c>
      <c r="B42" s="39" t="s">
        <v>28</v>
      </c>
      <c r="C42" s="34">
        <v>0.0198</v>
      </c>
      <c r="D42" s="21">
        <f>D38</f>
        <v>7515.2</v>
      </c>
      <c r="E42" s="48">
        <f t="shared" si="0"/>
        <v>148.80096</v>
      </c>
    </row>
    <row r="43" spans="1:5" ht="23.25">
      <c r="A43" s="40">
        <v>4</v>
      </c>
      <c r="B43" s="43" t="s">
        <v>29</v>
      </c>
      <c r="C43" s="33">
        <f>SUM(C44:C51)</f>
        <v>2.1848737</v>
      </c>
      <c r="D43" s="21">
        <f>D40</f>
        <v>7515.2</v>
      </c>
      <c r="E43" s="52">
        <f t="shared" si="0"/>
        <v>16419.762830239997</v>
      </c>
    </row>
    <row r="44" spans="1:5" ht="23.25">
      <c r="A44" s="39">
        <v>4.1</v>
      </c>
      <c r="B44" s="45" t="s">
        <v>51</v>
      </c>
      <c r="C44" s="34">
        <v>1.4335</v>
      </c>
      <c r="D44" s="21">
        <f>D42</f>
        <v>7515.2</v>
      </c>
      <c r="E44" s="48">
        <f t="shared" si="0"/>
        <v>10773.0392</v>
      </c>
    </row>
    <row r="45" spans="1:5" ht="15">
      <c r="A45" s="39">
        <v>4.2</v>
      </c>
      <c r="B45" s="45" t="s">
        <v>125</v>
      </c>
      <c r="C45" s="34">
        <f>C44*0.202</f>
        <v>0.289567</v>
      </c>
      <c r="D45" s="21">
        <f>D42</f>
        <v>7515.2</v>
      </c>
      <c r="E45" s="48">
        <f t="shared" si="0"/>
        <v>2176.1539184000003</v>
      </c>
    </row>
    <row r="46" spans="1:5" ht="15">
      <c r="A46" s="39">
        <v>4.3</v>
      </c>
      <c r="B46" s="39" t="s">
        <v>30</v>
      </c>
      <c r="C46" s="34">
        <f>(C44+C45)*0.1</f>
        <v>0.1723067</v>
      </c>
      <c r="D46" s="21">
        <f>D42</f>
        <v>7515.2</v>
      </c>
      <c r="E46" s="48">
        <f t="shared" si="0"/>
        <v>1294.91931184</v>
      </c>
    </row>
    <row r="47" spans="1:5" ht="15">
      <c r="A47" s="39">
        <v>4.4</v>
      </c>
      <c r="B47" s="39" t="s">
        <v>31</v>
      </c>
      <c r="C47" s="34">
        <v>0.0212</v>
      </c>
      <c r="D47" s="21">
        <f>D42</f>
        <v>7515.2</v>
      </c>
      <c r="E47" s="48">
        <f t="shared" si="0"/>
        <v>159.32224</v>
      </c>
    </row>
    <row r="48" spans="1:5" ht="15">
      <c r="A48" s="39">
        <v>4.5</v>
      </c>
      <c r="B48" s="39" t="s">
        <v>32</v>
      </c>
      <c r="C48" s="34">
        <v>0.019</v>
      </c>
      <c r="D48" s="21">
        <f>D43</f>
        <v>7515.2</v>
      </c>
      <c r="E48" s="48">
        <f t="shared" si="0"/>
        <v>142.78879999999998</v>
      </c>
    </row>
    <row r="49" spans="1:5" ht="15">
      <c r="A49" s="39">
        <v>4.6</v>
      </c>
      <c r="B49" s="39" t="s">
        <v>33</v>
      </c>
      <c r="C49" s="34">
        <v>0.0036000000000000003</v>
      </c>
      <c r="D49" s="21">
        <f>D43</f>
        <v>7515.2</v>
      </c>
      <c r="E49" s="48">
        <f t="shared" si="0"/>
        <v>27.054720000000003</v>
      </c>
    </row>
    <row r="50" spans="1:5" ht="15">
      <c r="A50" s="39">
        <v>4.7</v>
      </c>
      <c r="B50" s="39" t="s">
        <v>34</v>
      </c>
      <c r="C50" s="34">
        <v>0.0823</v>
      </c>
      <c r="D50" s="21">
        <f>D43</f>
        <v>7515.2</v>
      </c>
      <c r="E50" s="48">
        <f t="shared" si="0"/>
        <v>618.50096</v>
      </c>
    </row>
    <row r="51" spans="1:5" ht="15">
      <c r="A51" s="39">
        <v>4.8</v>
      </c>
      <c r="B51" s="39" t="s">
        <v>52</v>
      </c>
      <c r="C51" s="34">
        <v>0.1634</v>
      </c>
      <c r="D51" s="21">
        <f>D44</f>
        <v>7515.2</v>
      </c>
      <c r="E51" s="48">
        <f t="shared" si="0"/>
        <v>1227.9836799999998</v>
      </c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21">
        <f>D42</f>
        <v>7515.2</v>
      </c>
      <c r="E52" s="52">
        <f t="shared" si="0"/>
        <v>7511.8512268800005</v>
      </c>
    </row>
    <row r="53" spans="1:5" ht="23.25">
      <c r="A53" s="39">
        <v>5.1</v>
      </c>
      <c r="B53" s="45" t="s">
        <v>53</v>
      </c>
      <c r="C53" s="34">
        <v>0.4572</v>
      </c>
      <c r="D53" s="21">
        <f>D42</f>
        <v>7515.2</v>
      </c>
      <c r="E53" s="48">
        <f t="shared" si="0"/>
        <v>3435.94944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21">
        <f>D42</f>
        <v>7515.2</v>
      </c>
      <c r="E54" s="48">
        <f t="shared" si="0"/>
        <v>694.06178688</v>
      </c>
    </row>
    <row r="55" spans="1:5" ht="15">
      <c r="A55" s="39">
        <v>5.3</v>
      </c>
      <c r="B55" s="39" t="s">
        <v>36</v>
      </c>
      <c r="C55" s="34">
        <v>0.18</v>
      </c>
      <c r="D55" s="21">
        <f>D43</f>
        <v>7515.2</v>
      </c>
      <c r="E55" s="48">
        <f t="shared" si="0"/>
        <v>1352.7359999999999</v>
      </c>
    </row>
    <row r="56" spans="1:5" ht="15">
      <c r="A56" s="39">
        <v>5.4</v>
      </c>
      <c r="B56" s="39" t="s">
        <v>37</v>
      </c>
      <c r="C56" s="34">
        <v>0.261</v>
      </c>
      <c r="D56" s="21">
        <f>D44</f>
        <v>7515.2</v>
      </c>
      <c r="E56" s="48">
        <f t="shared" si="0"/>
        <v>1961.4672</v>
      </c>
    </row>
    <row r="57" spans="1:5" ht="15">
      <c r="A57" s="39">
        <v>5.5</v>
      </c>
      <c r="B57" s="39" t="s">
        <v>46</v>
      </c>
      <c r="C57" s="34">
        <v>0.009</v>
      </c>
      <c r="D57" s="21">
        <f>D47</f>
        <v>7515.2</v>
      </c>
      <c r="E57" s="48">
        <f t="shared" si="0"/>
        <v>67.6368</v>
      </c>
    </row>
    <row r="58" spans="1:5" ht="15">
      <c r="A58" s="40">
        <v>6</v>
      </c>
      <c r="B58" s="43" t="s">
        <v>54</v>
      </c>
      <c r="C58" s="33">
        <v>2.2401</v>
      </c>
      <c r="D58" s="21">
        <f>D47</f>
        <v>7515.2</v>
      </c>
      <c r="E58" s="52">
        <f t="shared" si="0"/>
        <v>16834.79952</v>
      </c>
    </row>
    <row r="59" spans="1:5" ht="15">
      <c r="A59" s="40">
        <v>7</v>
      </c>
      <c r="B59" s="44" t="s">
        <v>38</v>
      </c>
      <c r="C59" s="33">
        <v>0.009</v>
      </c>
      <c r="D59" s="21">
        <f>D49</f>
        <v>7515.2</v>
      </c>
      <c r="E59" s="52">
        <f t="shared" si="0"/>
        <v>67.6368</v>
      </c>
    </row>
    <row r="60" spans="1:5" ht="15">
      <c r="A60" s="40">
        <v>8</v>
      </c>
      <c r="B60" s="44" t="s">
        <v>39</v>
      </c>
      <c r="C60" s="37">
        <f>C59+C58+C52+C43+C37+C22+C10</f>
        <v>11.985673499999997</v>
      </c>
      <c r="D60" s="21">
        <f>D51</f>
        <v>7515.2</v>
      </c>
      <c r="E60" s="52">
        <f t="shared" si="0"/>
        <v>90074.73348719998</v>
      </c>
    </row>
    <row r="61" spans="1:5" ht="15">
      <c r="A61" s="47">
        <v>9</v>
      </c>
      <c r="B61" s="39" t="s">
        <v>40</v>
      </c>
      <c r="C61" s="34">
        <v>0.4125</v>
      </c>
      <c r="D61" s="21">
        <f>D51</f>
        <v>7515.2</v>
      </c>
      <c r="E61" s="48">
        <f t="shared" si="0"/>
        <v>3100.02</v>
      </c>
    </row>
    <row r="62" spans="1:5" ht="15">
      <c r="A62" s="47">
        <v>10</v>
      </c>
      <c r="B62" s="39" t="s">
        <v>55</v>
      </c>
      <c r="C62" s="34">
        <f>C61*15%</f>
        <v>0.06187499999999999</v>
      </c>
      <c r="D62" s="21">
        <f>D52</f>
        <v>7515.2</v>
      </c>
      <c r="E62" s="48">
        <f t="shared" si="0"/>
        <v>465.00299999999993</v>
      </c>
    </row>
    <row r="63" spans="1:5" ht="15">
      <c r="A63" s="40">
        <v>11</v>
      </c>
      <c r="B63" s="40" t="s">
        <v>41</v>
      </c>
      <c r="C63" s="33">
        <f>C60+C61+C62</f>
        <v>12.460048499999997</v>
      </c>
      <c r="D63" s="21">
        <f>D53</f>
        <v>7515.2</v>
      </c>
      <c r="E63" s="52">
        <f>C63*D63</f>
        <v>93639.75648719998</v>
      </c>
    </row>
    <row r="64" spans="1:5" ht="23.25">
      <c r="A64" s="39"/>
      <c r="B64" s="45" t="s">
        <v>56</v>
      </c>
      <c r="C64" s="38">
        <v>12.46</v>
      </c>
      <c r="D64" s="21">
        <f>D54</f>
        <v>7515.2</v>
      </c>
      <c r="E64" s="48">
        <f t="shared" si="0"/>
        <v>93639.392</v>
      </c>
    </row>
    <row r="66" spans="1:5" ht="44.25" customHeight="1" thickBot="1">
      <c r="A66" s="99" t="s">
        <v>145</v>
      </c>
      <c r="B66" s="100"/>
      <c r="C66" s="100"/>
      <c r="D66" s="100"/>
      <c r="E66" s="100"/>
    </row>
    <row r="67" ht="15">
      <c r="A67" t="s">
        <v>146</v>
      </c>
    </row>
    <row r="68" spans="1:5" ht="15">
      <c r="A68" s="103" t="s">
        <v>96</v>
      </c>
      <c r="B68" s="103"/>
      <c r="C68" s="103"/>
      <c r="D68" s="103"/>
      <c r="E68" s="103"/>
    </row>
    <row r="70" spans="1:5" ht="15">
      <c r="A70" s="101" t="s">
        <v>120</v>
      </c>
      <c r="B70" s="101"/>
      <c r="C70" s="101"/>
      <c r="D70" s="101"/>
      <c r="E70" s="101"/>
    </row>
    <row r="71" spans="1:5" ht="15">
      <c r="A71" s="106" t="s">
        <v>1</v>
      </c>
      <c r="B71" s="106"/>
      <c r="C71" s="21"/>
      <c r="D71" s="21"/>
      <c r="E71" s="22">
        <v>7515.2</v>
      </c>
    </row>
    <row r="72" spans="1:5" ht="15">
      <c r="A72" s="106" t="s">
        <v>2</v>
      </c>
      <c r="B72" s="106"/>
      <c r="C72" s="21"/>
      <c r="D72" s="21"/>
      <c r="E72" s="22">
        <v>13.93</v>
      </c>
    </row>
    <row r="73" spans="1:5" ht="15">
      <c r="A73" s="107"/>
      <c r="B73" s="107"/>
      <c r="C73" s="21"/>
      <c r="D73" s="21"/>
      <c r="E73" s="26">
        <f>E71*E72</f>
        <v>104686.73599999999</v>
      </c>
    </row>
    <row r="74" spans="1:5" ht="39.75" customHeight="1">
      <c r="A74" s="24" t="s">
        <v>43</v>
      </c>
      <c r="B74" s="25" t="s">
        <v>3</v>
      </c>
      <c r="C74" s="75" t="s">
        <v>42</v>
      </c>
      <c r="D74" s="75"/>
      <c r="E74" s="75"/>
    </row>
    <row r="75" spans="1:5" ht="23.25">
      <c r="A75" s="42">
        <v>1</v>
      </c>
      <c r="B75" s="43" t="s">
        <v>44</v>
      </c>
      <c r="C75" s="33">
        <f>SUM(C78:C85)</f>
        <v>1.5177150000000004</v>
      </c>
      <c r="D75" s="21">
        <v>7515.2</v>
      </c>
      <c r="E75" s="52">
        <f>C75*D75</f>
        <v>11405.931768000002</v>
      </c>
    </row>
    <row r="76" spans="1:5" ht="15">
      <c r="A76" s="60"/>
      <c r="B76" s="61" t="s">
        <v>4</v>
      </c>
      <c r="C76" s="77"/>
      <c r="D76" s="21">
        <f>E71</f>
        <v>7515.2</v>
      </c>
      <c r="E76" s="13"/>
    </row>
    <row r="77" spans="1:5" ht="15">
      <c r="A77" s="3">
        <v>1.1</v>
      </c>
      <c r="B77" s="4" t="s">
        <v>45</v>
      </c>
      <c r="C77" s="5">
        <f>C78+C79</f>
        <v>1.0075</v>
      </c>
      <c r="D77" s="21">
        <f>E71</f>
        <v>7515.2</v>
      </c>
      <c r="E77" s="13">
        <f aca="true" t="shared" si="1" ref="E77:E122">C77*D77</f>
        <v>7571.564</v>
      </c>
    </row>
    <row r="78" spans="1:5" ht="15">
      <c r="A78" s="2"/>
      <c r="B78" s="4" t="s">
        <v>5</v>
      </c>
      <c r="C78" s="6">
        <v>1.0075</v>
      </c>
      <c r="D78" s="21">
        <f>E71</f>
        <v>7515.2</v>
      </c>
      <c r="E78" s="13">
        <f t="shared" si="1"/>
        <v>7571.564</v>
      </c>
    </row>
    <row r="79" spans="1:5" ht="15">
      <c r="A79" s="2"/>
      <c r="B79" s="4" t="s">
        <v>6</v>
      </c>
      <c r="C79" s="6"/>
      <c r="D79" s="21">
        <f>E71</f>
        <v>7515.2</v>
      </c>
      <c r="E79" s="13"/>
    </row>
    <row r="80" spans="1:5" ht="15">
      <c r="A80" s="2">
        <v>1.2</v>
      </c>
      <c r="B80" s="4" t="s">
        <v>125</v>
      </c>
      <c r="C80" s="6">
        <f>(C78+C79)*0.202</f>
        <v>0.20351500000000003</v>
      </c>
      <c r="D80" s="21">
        <f>E71</f>
        <v>7515.2</v>
      </c>
      <c r="E80" s="13">
        <f t="shared" si="1"/>
        <v>1529.455928</v>
      </c>
    </row>
    <row r="81" spans="1:5" ht="23.25">
      <c r="A81" s="2">
        <v>1.3</v>
      </c>
      <c r="B81" s="4" t="s">
        <v>147</v>
      </c>
      <c r="C81" s="6">
        <v>0.0087</v>
      </c>
      <c r="D81" s="21">
        <f>E71</f>
        <v>7515.2</v>
      </c>
      <c r="E81" s="13">
        <f t="shared" si="1"/>
        <v>65.38224</v>
      </c>
    </row>
    <row r="82" spans="1:5" ht="15">
      <c r="A82" s="2">
        <v>1.4</v>
      </c>
      <c r="B82" s="45" t="s">
        <v>9</v>
      </c>
      <c r="C82" s="34"/>
      <c r="D82" s="21">
        <f>E71</f>
        <v>7515.2</v>
      </c>
      <c r="E82" s="13"/>
    </row>
    <row r="83" spans="1:5" ht="15">
      <c r="A83" s="2">
        <v>1.5</v>
      </c>
      <c r="B83" s="45" t="s">
        <v>10</v>
      </c>
      <c r="C83" s="34">
        <v>0.0816</v>
      </c>
      <c r="D83" s="21">
        <f>E71</f>
        <v>7515.2</v>
      </c>
      <c r="E83" s="13">
        <f t="shared" si="1"/>
        <v>613.24032</v>
      </c>
    </row>
    <row r="84" spans="1:5" ht="15">
      <c r="A84" s="2">
        <v>1.6</v>
      </c>
      <c r="B84" s="45" t="s">
        <v>148</v>
      </c>
      <c r="C84" s="34">
        <v>0.1164</v>
      </c>
      <c r="D84" s="21">
        <f>E71</f>
        <v>7515.2</v>
      </c>
      <c r="E84" s="13">
        <f t="shared" si="1"/>
        <v>874.76928</v>
      </c>
    </row>
    <row r="85" spans="1:5" ht="15">
      <c r="A85" s="2">
        <v>1.7</v>
      </c>
      <c r="B85" s="45" t="s">
        <v>149</v>
      </c>
      <c r="C85" s="63">
        <v>0.1</v>
      </c>
      <c r="D85" s="21">
        <f>E71</f>
        <v>7515.2</v>
      </c>
      <c r="E85" s="13">
        <f t="shared" si="1"/>
        <v>751.52</v>
      </c>
    </row>
    <row r="86" spans="1:5" ht="15">
      <c r="A86" s="40">
        <v>2</v>
      </c>
      <c r="B86" s="43" t="s">
        <v>12</v>
      </c>
      <c r="C86" s="33">
        <f>SUM(C87:C99)</f>
        <v>2.767</v>
      </c>
      <c r="D86" s="21">
        <f>E71</f>
        <v>7515.2</v>
      </c>
      <c r="E86" s="52">
        <f t="shared" si="1"/>
        <v>20794.558399999998</v>
      </c>
    </row>
    <row r="87" spans="1:5" ht="15">
      <c r="A87" s="39">
        <v>2.1</v>
      </c>
      <c r="B87" s="45" t="s">
        <v>13</v>
      </c>
      <c r="C87" s="34">
        <v>0.6191</v>
      </c>
      <c r="D87" s="21">
        <f>E71</f>
        <v>7515.2</v>
      </c>
      <c r="E87" s="13">
        <f t="shared" si="1"/>
        <v>4652.66032</v>
      </c>
    </row>
    <row r="88" spans="1:5" ht="15">
      <c r="A88" s="39">
        <v>2.2</v>
      </c>
      <c r="B88" s="45" t="s">
        <v>14</v>
      </c>
      <c r="C88" s="34">
        <v>0.2333</v>
      </c>
      <c r="D88" s="21">
        <f>E71</f>
        <v>7515.2</v>
      </c>
      <c r="E88" s="13">
        <f t="shared" si="1"/>
        <v>1753.29616</v>
      </c>
    </row>
    <row r="89" spans="1:5" ht="23.25">
      <c r="A89" s="39">
        <v>2.3</v>
      </c>
      <c r="B89" s="45" t="s">
        <v>15</v>
      </c>
      <c r="C89" s="34">
        <v>1.373</v>
      </c>
      <c r="D89" s="21">
        <f>E71</f>
        <v>7515.2</v>
      </c>
      <c r="E89" s="13">
        <f t="shared" si="1"/>
        <v>10318.3696</v>
      </c>
    </row>
    <row r="90" spans="1:5" ht="23.25">
      <c r="A90" s="39">
        <v>2.4</v>
      </c>
      <c r="B90" s="45" t="s">
        <v>47</v>
      </c>
      <c r="C90" s="34">
        <v>0.0192</v>
      </c>
      <c r="D90" s="21">
        <f>E71</f>
        <v>7515.2</v>
      </c>
      <c r="E90" s="13">
        <f t="shared" si="1"/>
        <v>144.29183999999998</v>
      </c>
    </row>
    <row r="91" spans="1:5" ht="15">
      <c r="A91" s="39">
        <v>2.5</v>
      </c>
      <c r="B91" s="45" t="s">
        <v>16</v>
      </c>
      <c r="C91" s="34">
        <v>0.2607</v>
      </c>
      <c r="D91" s="21">
        <f>E71</f>
        <v>7515.2</v>
      </c>
      <c r="E91" s="13">
        <f t="shared" si="1"/>
        <v>1959.21264</v>
      </c>
    </row>
    <row r="92" spans="1:5" ht="15">
      <c r="A92" s="39">
        <v>2.6</v>
      </c>
      <c r="B92" s="45" t="s">
        <v>48</v>
      </c>
      <c r="C92" s="34">
        <v>0.0668</v>
      </c>
      <c r="D92" s="36">
        <f>E71</f>
        <v>7515.2</v>
      </c>
      <c r="E92" s="13">
        <f t="shared" si="1"/>
        <v>502.01536</v>
      </c>
    </row>
    <row r="93" spans="1:5" ht="23.25">
      <c r="A93" s="39">
        <v>2.7</v>
      </c>
      <c r="B93" s="45" t="s">
        <v>17</v>
      </c>
      <c r="C93" s="34">
        <v>0.0092</v>
      </c>
      <c r="D93" s="21">
        <f>E71</f>
        <v>7515.2</v>
      </c>
      <c r="E93" s="13">
        <f t="shared" si="1"/>
        <v>69.13983999999999</v>
      </c>
    </row>
    <row r="94" spans="1:5" ht="15">
      <c r="A94" s="39">
        <v>2.8</v>
      </c>
      <c r="B94" s="45" t="s">
        <v>150</v>
      </c>
      <c r="C94" s="34"/>
      <c r="D94" s="21">
        <f>D93</f>
        <v>7515.2</v>
      </c>
      <c r="E94" s="13"/>
    </row>
    <row r="95" spans="1:5" ht="15">
      <c r="A95" s="39">
        <v>2.9</v>
      </c>
      <c r="B95" s="45" t="s">
        <v>18</v>
      </c>
      <c r="C95" s="34">
        <v>0.0483</v>
      </c>
      <c r="D95" s="21">
        <f>D94</f>
        <v>7515.2</v>
      </c>
      <c r="E95" s="13">
        <f t="shared" si="1"/>
        <v>362.98416000000003</v>
      </c>
    </row>
    <row r="96" spans="1:5" ht="15">
      <c r="A96" s="46" t="s">
        <v>50</v>
      </c>
      <c r="B96" s="45" t="s">
        <v>19</v>
      </c>
      <c r="C96" s="34">
        <v>0.0144</v>
      </c>
      <c r="D96" s="21">
        <f>D94</f>
        <v>7515.2</v>
      </c>
      <c r="E96" s="13">
        <f t="shared" si="1"/>
        <v>108.21888</v>
      </c>
    </row>
    <row r="97" spans="1:5" ht="23.25">
      <c r="A97" s="39">
        <v>2.11</v>
      </c>
      <c r="B97" s="45" t="s">
        <v>20</v>
      </c>
      <c r="C97" s="34">
        <v>0.0542</v>
      </c>
      <c r="D97" s="21">
        <f>D94</f>
        <v>7515.2</v>
      </c>
      <c r="E97" s="13">
        <f t="shared" si="1"/>
        <v>407.32383999999996</v>
      </c>
    </row>
    <row r="98" spans="1:5" ht="15">
      <c r="A98" s="39">
        <v>2.12</v>
      </c>
      <c r="B98" s="45" t="s">
        <v>21</v>
      </c>
      <c r="C98" s="34">
        <v>0.049</v>
      </c>
      <c r="D98" s="21">
        <f>D95</f>
        <v>7515.2</v>
      </c>
      <c r="E98" s="13">
        <f t="shared" si="1"/>
        <v>368.2448</v>
      </c>
    </row>
    <row r="99" spans="1:5" ht="23.25">
      <c r="A99" s="39">
        <v>2.13</v>
      </c>
      <c r="B99" s="45" t="s">
        <v>151</v>
      </c>
      <c r="C99" s="34">
        <v>0.0198</v>
      </c>
      <c r="D99" s="21">
        <f>D98</f>
        <v>7515.2</v>
      </c>
      <c r="E99" s="13">
        <f t="shared" si="1"/>
        <v>148.80096</v>
      </c>
    </row>
    <row r="100" spans="1:5" ht="23.25">
      <c r="A100" s="40">
        <v>3</v>
      </c>
      <c r="B100" s="43" t="s">
        <v>23</v>
      </c>
      <c r="C100" s="33">
        <f>SUM(C101:C103)</f>
        <v>2.6005</v>
      </c>
      <c r="D100" s="21">
        <f>D98</f>
        <v>7515.2</v>
      </c>
      <c r="E100" s="52">
        <f t="shared" si="1"/>
        <v>19543.277599999998</v>
      </c>
    </row>
    <row r="101" spans="1:5" ht="15">
      <c r="A101" s="39">
        <v>3.1</v>
      </c>
      <c r="B101" s="45" t="s">
        <v>24</v>
      </c>
      <c r="C101" s="34">
        <v>2.4367</v>
      </c>
      <c r="D101" s="21">
        <f>D98</f>
        <v>7515.2</v>
      </c>
      <c r="E101" s="13">
        <f t="shared" si="1"/>
        <v>18312.28784</v>
      </c>
    </row>
    <row r="102" spans="1:5" ht="15">
      <c r="A102" s="39">
        <v>3.2</v>
      </c>
      <c r="B102" s="45" t="s">
        <v>25</v>
      </c>
      <c r="C102" s="34">
        <v>0.163</v>
      </c>
      <c r="D102" s="21">
        <f>D99</f>
        <v>7515.2</v>
      </c>
      <c r="E102" s="13">
        <f t="shared" si="1"/>
        <v>1224.9776</v>
      </c>
    </row>
    <row r="103" spans="1:5" ht="15">
      <c r="A103" s="39">
        <v>3.3</v>
      </c>
      <c r="B103" s="45" t="s">
        <v>28</v>
      </c>
      <c r="C103" s="34">
        <v>0.0008</v>
      </c>
      <c r="D103" s="21">
        <f>D102</f>
        <v>7515.2</v>
      </c>
      <c r="E103" s="13">
        <f t="shared" si="1"/>
        <v>6.01216</v>
      </c>
    </row>
    <row r="104" spans="1:5" ht="23.25">
      <c r="A104" s="40">
        <v>4</v>
      </c>
      <c r="B104" s="43" t="s">
        <v>29</v>
      </c>
      <c r="C104" s="33">
        <f>SUM(C105:C111)</f>
        <v>2.63403268</v>
      </c>
      <c r="D104" s="21">
        <f>D103</f>
        <v>7515.2</v>
      </c>
      <c r="E104" s="52">
        <f t="shared" si="1"/>
        <v>19795.282396736</v>
      </c>
    </row>
    <row r="105" spans="1:5" ht="23.25">
      <c r="A105" s="39">
        <v>4.1</v>
      </c>
      <c r="B105" s="45" t="s">
        <v>51</v>
      </c>
      <c r="C105" s="34">
        <v>1.8294</v>
      </c>
      <c r="D105" s="21">
        <f>D103</f>
        <v>7515.2</v>
      </c>
      <c r="E105" s="13">
        <f t="shared" si="1"/>
        <v>13748.306879999998</v>
      </c>
    </row>
    <row r="106" spans="1:5" ht="15">
      <c r="A106" s="39">
        <v>4.2</v>
      </c>
      <c r="B106" s="45" t="s">
        <v>125</v>
      </c>
      <c r="C106" s="34">
        <f>C105*0.202</f>
        <v>0.3695388</v>
      </c>
      <c r="D106" s="21">
        <f>D103</f>
        <v>7515.2</v>
      </c>
      <c r="E106" s="13">
        <f t="shared" si="1"/>
        <v>2777.15798976</v>
      </c>
    </row>
    <row r="107" spans="1:5" ht="15">
      <c r="A107" s="39">
        <v>4.3</v>
      </c>
      <c r="B107" s="45" t="s">
        <v>30</v>
      </c>
      <c r="C107" s="34">
        <f>(C105+C106)*0.1</f>
        <v>0.21989388</v>
      </c>
      <c r="D107" s="21">
        <f>D103</f>
        <v>7515.2</v>
      </c>
      <c r="E107" s="13">
        <f t="shared" si="1"/>
        <v>1652.546486976</v>
      </c>
    </row>
    <row r="108" spans="1:5" ht="15">
      <c r="A108" s="39">
        <v>4.4</v>
      </c>
      <c r="B108" s="45" t="s">
        <v>152</v>
      </c>
      <c r="C108" s="34">
        <v>0.0157</v>
      </c>
      <c r="D108" s="21">
        <f>D105</f>
        <v>7515.2</v>
      </c>
      <c r="E108" s="13">
        <f t="shared" si="1"/>
        <v>117.98863999999999</v>
      </c>
    </row>
    <row r="109" spans="1:5" ht="15">
      <c r="A109" s="39">
        <v>4.5</v>
      </c>
      <c r="B109" s="45" t="s">
        <v>33</v>
      </c>
      <c r="C109" s="34">
        <v>0.0036000000000000003</v>
      </c>
      <c r="D109" s="21">
        <f>D107</f>
        <v>7515.2</v>
      </c>
      <c r="E109" s="13">
        <f t="shared" si="1"/>
        <v>27.054720000000003</v>
      </c>
    </row>
    <row r="110" spans="1:5" ht="15">
      <c r="A110" s="39">
        <v>4.6</v>
      </c>
      <c r="B110" s="45" t="s">
        <v>34</v>
      </c>
      <c r="C110" s="34">
        <v>0.08</v>
      </c>
      <c r="D110" s="21">
        <f>D107</f>
        <v>7515.2</v>
      </c>
      <c r="E110" s="13">
        <f t="shared" si="1"/>
        <v>601.216</v>
      </c>
    </row>
    <row r="111" spans="1:5" ht="15">
      <c r="A111" s="39">
        <v>4.7</v>
      </c>
      <c r="B111" s="45" t="s">
        <v>52</v>
      </c>
      <c r="C111" s="34">
        <v>0.1159</v>
      </c>
      <c r="D111" s="21">
        <f>D107</f>
        <v>7515.2</v>
      </c>
      <c r="E111" s="13">
        <f t="shared" si="1"/>
        <v>871.01168</v>
      </c>
    </row>
    <row r="112" spans="1:5" ht="15">
      <c r="A112" s="40">
        <v>5</v>
      </c>
      <c r="B112" s="43" t="s">
        <v>35</v>
      </c>
      <c r="C112" s="33">
        <f>SUM(C113:C116)</f>
        <v>1.2856634</v>
      </c>
      <c r="D112" s="21">
        <f>D107</f>
        <v>7515.2</v>
      </c>
      <c r="E112" s="52">
        <f t="shared" si="1"/>
        <v>9662.017583679999</v>
      </c>
    </row>
    <row r="113" spans="1:5" ht="23.25">
      <c r="A113" s="39">
        <v>5.1</v>
      </c>
      <c r="B113" s="45" t="s">
        <v>53</v>
      </c>
      <c r="C113" s="34">
        <v>0.6617</v>
      </c>
      <c r="D113" s="21">
        <f>D108</f>
        <v>7515.2</v>
      </c>
      <c r="E113" s="13">
        <f t="shared" si="1"/>
        <v>4972.8078399999995</v>
      </c>
    </row>
    <row r="114" spans="1:5" ht="15">
      <c r="A114" s="39">
        <v>5.2</v>
      </c>
      <c r="B114" s="45" t="s">
        <v>125</v>
      </c>
      <c r="C114" s="34">
        <f>C113*0.202</f>
        <v>0.1336634</v>
      </c>
      <c r="D114" s="21">
        <f>D108</f>
        <v>7515.2</v>
      </c>
      <c r="E114" s="13">
        <f t="shared" si="1"/>
        <v>1004.5071836799999</v>
      </c>
    </row>
    <row r="115" spans="1:5" ht="15">
      <c r="A115" s="39">
        <v>5.3</v>
      </c>
      <c r="B115" s="45" t="s">
        <v>36</v>
      </c>
      <c r="C115" s="34">
        <v>0.2159</v>
      </c>
      <c r="D115" s="21">
        <f>D108</f>
        <v>7515.2</v>
      </c>
      <c r="E115" s="13">
        <f t="shared" si="1"/>
        <v>1622.53168</v>
      </c>
    </row>
    <row r="116" spans="1:5" ht="15">
      <c r="A116" s="39">
        <v>5.4</v>
      </c>
      <c r="B116" s="45" t="s">
        <v>37</v>
      </c>
      <c r="C116" s="34">
        <v>0.2744</v>
      </c>
      <c r="D116" s="21">
        <f>D109</f>
        <v>7515.2</v>
      </c>
      <c r="E116" s="13">
        <f t="shared" si="1"/>
        <v>2062.1708799999997</v>
      </c>
    </row>
    <row r="117" spans="1:5" ht="15">
      <c r="A117" s="40">
        <v>6</v>
      </c>
      <c r="B117" s="43" t="s">
        <v>54</v>
      </c>
      <c r="C117" s="33">
        <f>C125*18.5%</f>
        <v>2.57705</v>
      </c>
      <c r="D117" s="21">
        <f>D107</f>
        <v>7515.2</v>
      </c>
      <c r="E117" s="52">
        <f t="shared" si="1"/>
        <v>19367.046159999998</v>
      </c>
    </row>
    <row r="118" spans="1:5" ht="15">
      <c r="A118" s="44">
        <v>6.1</v>
      </c>
      <c r="B118" s="43" t="s">
        <v>128</v>
      </c>
      <c r="C118" s="33">
        <f>C125*9.85%</f>
        <v>1.372105</v>
      </c>
      <c r="D118" s="21">
        <f>D107</f>
        <v>7515.2</v>
      </c>
      <c r="E118" s="52">
        <f t="shared" si="1"/>
        <v>10311.643495999999</v>
      </c>
    </row>
    <row r="119" spans="1:5" ht="15">
      <c r="A119" s="40">
        <v>7</v>
      </c>
      <c r="B119" s="43" t="s">
        <v>38</v>
      </c>
      <c r="C119" s="33">
        <v>0.009</v>
      </c>
      <c r="D119" s="21">
        <f>D107</f>
        <v>7515.2</v>
      </c>
      <c r="E119" s="52">
        <v>67.93</v>
      </c>
    </row>
    <row r="120" spans="1:5" ht="15">
      <c r="A120" s="40">
        <v>8</v>
      </c>
      <c r="B120" s="43" t="s">
        <v>39</v>
      </c>
      <c r="C120" s="37">
        <f>C119+C117+C112+C104+C100+C86+C75</f>
        <v>13.39096108</v>
      </c>
      <c r="D120" s="21">
        <f>D108</f>
        <v>7515.2</v>
      </c>
      <c r="E120" s="52">
        <f>E75+E86+E100+E104+E112+E117+E119</f>
        <v>100636.04390841599</v>
      </c>
    </row>
    <row r="121" spans="1:5" ht="15">
      <c r="A121" s="47">
        <v>9</v>
      </c>
      <c r="B121" s="45" t="s">
        <v>40</v>
      </c>
      <c r="C121" s="34">
        <v>0.4686</v>
      </c>
      <c r="D121" s="21">
        <f>D109</f>
        <v>7515.2</v>
      </c>
      <c r="E121" s="13">
        <f t="shared" si="1"/>
        <v>3521.62272</v>
      </c>
    </row>
    <row r="122" spans="1:5" ht="15">
      <c r="A122" s="47">
        <v>10</v>
      </c>
      <c r="B122" s="45" t="s">
        <v>55</v>
      </c>
      <c r="C122" s="34">
        <v>0.0704</v>
      </c>
      <c r="D122" s="21">
        <f>D112</f>
        <v>7515.2</v>
      </c>
      <c r="E122" s="13">
        <f t="shared" si="1"/>
        <v>529.0700800000001</v>
      </c>
    </row>
    <row r="123" spans="1:5" ht="15">
      <c r="A123" s="40">
        <v>11</v>
      </c>
      <c r="B123" s="69" t="s">
        <v>41</v>
      </c>
      <c r="C123" s="33">
        <f>C120+C121+C122</f>
        <v>13.92996108</v>
      </c>
      <c r="D123" s="21">
        <f>D112</f>
        <v>7515.2</v>
      </c>
      <c r="E123" s="52">
        <f>E120+E121+E122</f>
        <v>104686.73670841599</v>
      </c>
    </row>
    <row r="124" ht="15">
      <c r="C124" s="73"/>
    </row>
    <row r="125" ht="15">
      <c r="C125" s="74">
        <v>13.93</v>
      </c>
    </row>
  </sheetData>
  <sheetProtection/>
  <mergeCells count="14">
    <mergeCell ref="C9:E9"/>
    <mergeCell ref="A1:E1"/>
    <mergeCell ref="A3:E3"/>
    <mergeCell ref="A5:E5"/>
    <mergeCell ref="A6:B6"/>
    <mergeCell ref="A7:B7"/>
    <mergeCell ref="A8:B8"/>
    <mergeCell ref="A72:B72"/>
    <mergeCell ref="A73:B73"/>
    <mergeCell ref="C74:E74"/>
    <mergeCell ref="A66:E66"/>
    <mergeCell ref="A68:E68"/>
    <mergeCell ref="A70:E70"/>
    <mergeCell ref="A71:B71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28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1.7109375" style="0" customWidth="1"/>
    <col min="3" max="3" width="23.421875" style="0" hidden="1" customWidth="1"/>
    <col min="4" max="4" width="14.8515625" style="0" hidden="1" customWidth="1"/>
    <col min="5" max="5" width="29.421875" style="0" customWidth="1"/>
  </cols>
  <sheetData>
    <row r="1" spans="1:5" ht="39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121</v>
      </c>
      <c r="B5" s="101"/>
      <c r="C5" s="101"/>
      <c r="D5" s="101"/>
      <c r="E5" s="101"/>
    </row>
    <row r="7" spans="1:5" ht="15">
      <c r="A7" s="106" t="s">
        <v>1</v>
      </c>
      <c r="B7" s="106"/>
      <c r="C7" s="21"/>
      <c r="D7" s="21"/>
      <c r="E7" s="22">
        <v>7734.8</v>
      </c>
    </row>
    <row r="8" spans="1:5" ht="15">
      <c r="A8" s="106" t="s">
        <v>2</v>
      </c>
      <c r="B8" s="106"/>
      <c r="C8" s="21"/>
      <c r="D8" s="21"/>
      <c r="E8" s="22">
        <v>12.46</v>
      </c>
    </row>
    <row r="9" spans="1:5" ht="15">
      <c r="A9" s="107"/>
      <c r="B9" s="107"/>
      <c r="C9" s="21"/>
      <c r="D9" s="21"/>
      <c r="E9" s="26">
        <f>E7*E8</f>
        <v>96375.60800000001</v>
      </c>
    </row>
    <row r="10" spans="1:5" ht="37.5" customHeight="1">
      <c r="A10" s="24" t="s">
        <v>43</v>
      </c>
      <c r="B10" s="25" t="s">
        <v>3</v>
      </c>
      <c r="C10" s="75" t="s">
        <v>42</v>
      </c>
      <c r="D10" s="75"/>
      <c r="E10" s="75"/>
    </row>
    <row r="11" spans="1:5" ht="23.25">
      <c r="A11" s="42">
        <v>1</v>
      </c>
      <c r="B11" s="43" t="s">
        <v>44</v>
      </c>
      <c r="C11" s="33">
        <f>SUM(C14:C22)</f>
        <v>1.5147453999999998</v>
      </c>
      <c r="D11" s="8">
        <v>7734.8</v>
      </c>
      <c r="E11" s="52">
        <f>C11*D11</f>
        <v>11716.25271992</v>
      </c>
    </row>
    <row r="12" spans="1:5" ht="15">
      <c r="A12" s="2"/>
      <c r="B12" s="2" t="s">
        <v>4</v>
      </c>
      <c r="C12" s="28"/>
      <c r="D12" s="8">
        <v>7734.8</v>
      </c>
      <c r="E12" s="13">
        <f aca="true" t="shared" si="0" ref="E12:E65">C12*D12</f>
        <v>0</v>
      </c>
    </row>
    <row r="13" spans="1:5" ht="15">
      <c r="A13" s="3">
        <v>1.1</v>
      </c>
      <c r="B13" s="2" t="s">
        <v>45</v>
      </c>
      <c r="C13" s="5">
        <f>C14+C15</f>
        <v>0.9027</v>
      </c>
      <c r="D13" s="8">
        <v>7734.8</v>
      </c>
      <c r="E13" s="13">
        <f t="shared" si="0"/>
        <v>6982.20396</v>
      </c>
    </row>
    <row r="14" spans="1:5" ht="15">
      <c r="A14" s="2"/>
      <c r="B14" s="2" t="s">
        <v>5</v>
      </c>
      <c r="C14" s="6">
        <v>0.9027</v>
      </c>
      <c r="D14" s="8">
        <v>7734.8</v>
      </c>
      <c r="E14" s="13">
        <f t="shared" si="0"/>
        <v>6982.20396</v>
      </c>
    </row>
    <row r="15" spans="1:5" ht="15">
      <c r="A15" s="2"/>
      <c r="B15" s="2" t="s">
        <v>6</v>
      </c>
      <c r="C15" s="6"/>
      <c r="D15" s="8">
        <v>7734.8</v>
      </c>
      <c r="E15" s="13">
        <f t="shared" si="0"/>
        <v>0</v>
      </c>
    </row>
    <row r="16" spans="1:5" ht="15">
      <c r="A16" s="2">
        <v>1.2</v>
      </c>
      <c r="B16" s="4" t="s">
        <v>125</v>
      </c>
      <c r="C16" s="6">
        <f>(C14+C15)*0.202</f>
        <v>0.1823454</v>
      </c>
      <c r="D16" s="8">
        <v>7734.8</v>
      </c>
      <c r="E16" s="13">
        <f t="shared" si="0"/>
        <v>1410.4051999199999</v>
      </c>
    </row>
    <row r="17" spans="1:5" ht="15">
      <c r="A17" s="2">
        <v>1.3</v>
      </c>
      <c r="B17" s="2" t="s">
        <v>7</v>
      </c>
      <c r="C17" s="7">
        <v>0.0079</v>
      </c>
      <c r="D17" s="8">
        <v>7734.8</v>
      </c>
      <c r="E17" s="13">
        <f t="shared" si="0"/>
        <v>61.10492000000001</v>
      </c>
    </row>
    <row r="18" spans="1:5" ht="15">
      <c r="A18" s="2">
        <v>1.4</v>
      </c>
      <c r="B18" s="2" t="s">
        <v>8</v>
      </c>
      <c r="C18" s="7">
        <v>0.0613</v>
      </c>
      <c r="D18" s="8">
        <v>7734.8</v>
      </c>
      <c r="E18" s="13">
        <f t="shared" si="0"/>
        <v>474.14324</v>
      </c>
    </row>
    <row r="19" spans="1:5" ht="15">
      <c r="A19" s="2">
        <v>1.5</v>
      </c>
      <c r="B19" s="39" t="s">
        <v>9</v>
      </c>
      <c r="C19" s="34"/>
      <c r="D19" s="8">
        <v>7734.8</v>
      </c>
      <c r="E19" s="13">
        <f t="shared" si="0"/>
        <v>0</v>
      </c>
    </row>
    <row r="20" spans="1:5" ht="15">
      <c r="A20" s="2">
        <v>1.6</v>
      </c>
      <c r="B20" s="39" t="s">
        <v>10</v>
      </c>
      <c r="C20" s="34">
        <v>0.075</v>
      </c>
      <c r="D20" s="8">
        <v>7734.8</v>
      </c>
      <c r="E20" s="13">
        <f t="shared" si="0"/>
        <v>580.11</v>
      </c>
    </row>
    <row r="21" spans="1:5" ht="15">
      <c r="A21" s="2">
        <v>1.7</v>
      </c>
      <c r="B21" s="39" t="s">
        <v>11</v>
      </c>
      <c r="C21" s="35">
        <v>0.1004</v>
      </c>
      <c r="D21" s="8">
        <v>7734.8</v>
      </c>
      <c r="E21" s="13">
        <f t="shared" si="0"/>
        <v>776.57392</v>
      </c>
    </row>
    <row r="22" spans="1:5" ht="15">
      <c r="A22" s="2">
        <v>1.8</v>
      </c>
      <c r="B22" s="39" t="s">
        <v>46</v>
      </c>
      <c r="C22" s="34">
        <v>0.1851</v>
      </c>
      <c r="D22" s="8">
        <v>7734.8</v>
      </c>
      <c r="E22" s="13">
        <f t="shared" si="0"/>
        <v>1431.71148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v>7734.8</v>
      </c>
      <c r="E23" s="52">
        <f t="shared" si="0"/>
        <v>20809.705919999997</v>
      </c>
    </row>
    <row r="24" spans="1:5" ht="15">
      <c r="A24" s="39">
        <v>2.1</v>
      </c>
      <c r="B24" s="39" t="s">
        <v>13</v>
      </c>
      <c r="C24" s="34">
        <v>0.5524</v>
      </c>
      <c r="D24" s="8">
        <v>7734.8</v>
      </c>
      <c r="E24" s="13">
        <f t="shared" si="0"/>
        <v>4272.70352</v>
      </c>
    </row>
    <row r="25" spans="1:5" ht="15">
      <c r="A25" s="39">
        <v>2.2</v>
      </c>
      <c r="B25" s="39" t="s">
        <v>14</v>
      </c>
      <c r="C25" s="34">
        <v>0.1986</v>
      </c>
      <c r="D25" s="8">
        <v>7734.8</v>
      </c>
      <c r="E25" s="13">
        <f t="shared" si="0"/>
        <v>1536.13128</v>
      </c>
    </row>
    <row r="26" spans="1:5" ht="23.25">
      <c r="A26" s="39">
        <v>2.3</v>
      </c>
      <c r="B26" s="45" t="s">
        <v>15</v>
      </c>
      <c r="C26" s="34">
        <v>1.4823</v>
      </c>
      <c r="D26" s="8">
        <v>7734.8</v>
      </c>
      <c r="E26" s="13">
        <f t="shared" si="0"/>
        <v>11465.29404</v>
      </c>
    </row>
    <row r="27" spans="1:5" ht="23.25">
      <c r="A27" s="39">
        <v>2.4</v>
      </c>
      <c r="B27" s="45" t="s">
        <v>47</v>
      </c>
      <c r="C27" s="34">
        <v>0.0176</v>
      </c>
      <c r="D27" s="8">
        <v>7734.8</v>
      </c>
      <c r="E27" s="13">
        <f t="shared" si="0"/>
        <v>136.13248000000002</v>
      </c>
    </row>
    <row r="28" spans="1:5" ht="15">
      <c r="A28" s="39">
        <v>2.5</v>
      </c>
      <c r="B28" s="39" t="s">
        <v>16</v>
      </c>
      <c r="C28" s="34">
        <v>0.2332</v>
      </c>
      <c r="D28" s="8">
        <v>7734.8</v>
      </c>
      <c r="E28" s="13">
        <f t="shared" si="0"/>
        <v>1803.7553599999999</v>
      </c>
    </row>
    <row r="29" spans="1:5" ht="15">
      <c r="A29" s="39">
        <v>2.6</v>
      </c>
      <c r="B29" s="39" t="s">
        <v>48</v>
      </c>
      <c r="C29" s="34">
        <v>0.067</v>
      </c>
      <c r="D29" s="8">
        <v>7734.8</v>
      </c>
      <c r="E29" s="13">
        <f t="shared" si="0"/>
        <v>518.2316000000001</v>
      </c>
    </row>
    <row r="30" spans="1:5" ht="23.25">
      <c r="A30" s="39">
        <v>2.7</v>
      </c>
      <c r="B30" s="45" t="s">
        <v>17</v>
      </c>
      <c r="C30" s="34">
        <v>0.0092</v>
      </c>
      <c r="D30" s="8">
        <v>7734.8</v>
      </c>
      <c r="E30" s="13">
        <f t="shared" si="0"/>
        <v>71.16016</v>
      </c>
    </row>
    <row r="31" spans="1:5" ht="15">
      <c r="A31" s="39">
        <v>2.8</v>
      </c>
      <c r="B31" s="39" t="s">
        <v>49</v>
      </c>
      <c r="C31" s="34"/>
      <c r="D31" s="8">
        <v>7734.8</v>
      </c>
      <c r="E31" s="13">
        <f t="shared" si="0"/>
        <v>0</v>
      </c>
    </row>
    <row r="32" spans="1:5" ht="15">
      <c r="A32" s="39">
        <v>2.9</v>
      </c>
      <c r="B32" s="39" t="s">
        <v>18</v>
      </c>
      <c r="C32" s="34">
        <v>0.0484</v>
      </c>
      <c r="D32" s="8">
        <v>7734.8</v>
      </c>
      <c r="E32" s="13">
        <f t="shared" si="0"/>
        <v>374.36432</v>
      </c>
    </row>
    <row r="33" spans="1:5" ht="15">
      <c r="A33" s="46" t="s">
        <v>50</v>
      </c>
      <c r="B33" s="39" t="s">
        <v>19</v>
      </c>
      <c r="C33" s="34">
        <v>0.0145</v>
      </c>
      <c r="D33" s="8">
        <v>7734.8</v>
      </c>
      <c r="E33" s="13">
        <f t="shared" si="0"/>
        <v>112.1546</v>
      </c>
    </row>
    <row r="34" spans="1:5" ht="23.25">
      <c r="A34" s="39">
        <v>2.11</v>
      </c>
      <c r="B34" s="45" t="s">
        <v>20</v>
      </c>
      <c r="C34" s="34">
        <v>0.0263</v>
      </c>
      <c r="D34" s="8">
        <v>7734.8</v>
      </c>
      <c r="E34" s="13">
        <f t="shared" si="0"/>
        <v>203.42524</v>
      </c>
    </row>
    <row r="35" spans="1:5" ht="15">
      <c r="A35" s="39">
        <v>2.12</v>
      </c>
      <c r="B35" s="39" t="s">
        <v>21</v>
      </c>
      <c r="C35" s="34">
        <v>0.021</v>
      </c>
      <c r="D35" s="8">
        <v>7734.8</v>
      </c>
      <c r="E35" s="13">
        <f t="shared" si="0"/>
        <v>162.4308</v>
      </c>
    </row>
    <row r="36" spans="1:5" ht="23.25">
      <c r="A36" s="39">
        <v>2.13</v>
      </c>
      <c r="B36" s="45" t="s">
        <v>22</v>
      </c>
      <c r="C36" s="34">
        <v>0.0199</v>
      </c>
      <c r="D36" s="8">
        <v>7734.8</v>
      </c>
      <c r="E36" s="13">
        <f t="shared" si="0"/>
        <v>153.92252000000002</v>
      </c>
    </row>
    <row r="37" spans="1:5" ht="15">
      <c r="A37" s="39">
        <v>2.14</v>
      </c>
      <c r="B37" s="45" t="s">
        <v>46</v>
      </c>
      <c r="C37" s="34"/>
      <c r="D37" s="8">
        <v>7734.8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v>7734.8</v>
      </c>
      <c r="E38" s="52">
        <f t="shared" si="0"/>
        <v>18153.5756</v>
      </c>
    </row>
    <row r="39" spans="1:5" ht="15">
      <c r="A39" s="39">
        <v>3.1</v>
      </c>
      <c r="B39" s="39" t="s">
        <v>24</v>
      </c>
      <c r="C39" s="34">
        <v>2.28</v>
      </c>
      <c r="D39" s="8">
        <v>7734.8</v>
      </c>
      <c r="E39" s="13">
        <f t="shared" si="0"/>
        <v>17635.343999999997</v>
      </c>
    </row>
    <row r="40" spans="1:5" ht="15">
      <c r="A40" s="39">
        <v>3.2</v>
      </c>
      <c r="B40" s="39" t="s">
        <v>25</v>
      </c>
      <c r="C40" s="34">
        <v>0.0217</v>
      </c>
      <c r="D40" s="8">
        <v>7734.8</v>
      </c>
      <c r="E40" s="13">
        <f t="shared" si="0"/>
        <v>167.84516000000002</v>
      </c>
    </row>
    <row r="41" spans="1:5" ht="15">
      <c r="A41" s="39">
        <v>3.3</v>
      </c>
      <c r="B41" s="39" t="s">
        <v>26</v>
      </c>
      <c r="C41" s="34">
        <v>0.0246</v>
      </c>
      <c r="D41" s="8">
        <v>7734.8</v>
      </c>
      <c r="E41" s="13">
        <f t="shared" si="0"/>
        <v>190.27608</v>
      </c>
    </row>
    <row r="42" spans="1:5" ht="15">
      <c r="A42" s="39">
        <v>3.4</v>
      </c>
      <c r="B42" s="39" t="s">
        <v>27</v>
      </c>
      <c r="C42" s="34">
        <v>0.0009</v>
      </c>
      <c r="D42" s="8">
        <v>7734.8</v>
      </c>
      <c r="E42" s="13">
        <f t="shared" si="0"/>
        <v>6.96132</v>
      </c>
    </row>
    <row r="43" spans="1:5" ht="15">
      <c r="A43" s="39">
        <v>3.5</v>
      </c>
      <c r="B43" s="39" t="s">
        <v>28</v>
      </c>
      <c r="C43" s="34">
        <v>0.0198</v>
      </c>
      <c r="D43" s="8">
        <v>7734.8</v>
      </c>
      <c r="E43" s="13">
        <f t="shared" si="0"/>
        <v>153.14904</v>
      </c>
    </row>
    <row r="44" spans="1:5" ht="23.25">
      <c r="A44" s="40">
        <v>4</v>
      </c>
      <c r="B44" s="43" t="s">
        <v>29</v>
      </c>
      <c r="C44" s="33">
        <f>SUM(C45:C52)</f>
        <v>2.1848737</v>
      </c>
      <c r="D44" s="8">
        <v>7734.8</v>
      </c>
      <c r="E44" s="52">
        <f t="shared" si="0"/>
        <v>16899.56109476</v>
      </c>
    </row>
    <row r="45" spans="1:5" ht="23.25">
      <c r="A45" s="39">
        <v>4.1</v>
      </c>
      <c r="B45" s="45" t="s">
        <v>51</v>
      </c>
      <c r="C45" s="34">
        <v>1.4335</v>
      </c>
      <c r="D45" s="8">
        <v>7734.8</v>
      </c>
      <c r="E45" s="13">
        <f t="shared" si="0"/>
        <v>11087.8358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v>7734.8</v>
      </c>
      <c r="E46" s="13">
        <f t="shared" si="0"/>
        <v>2239.7428316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v>7734.8</v>
      </c>
      <c r="E47" s="13">
        <f t="shared" si="0"/>
        <v>1332.7578631600002</v>
      </c>
    </row>
    <row r="48" spans="1:5" ht="15">
      <c r="A48" s="39">
        <v>4.4</v>
      </c>
      <c r="B48" s="39" t="s">
        <v>31</v>
      </c>
      <c r="C48" s="34">
        <v>0.0212</v>
      </c>
      <c r="D48" s="8">
        <v>7734.8</v>
      </c>
      <c r="E48" s="13">
        <f t="shared" si="0"/>
        <v>163.97776000000002</v>
      </c>
    </row>
    <row r="49" spans="1:5" ht="15">
      <c r="A49" s="39">
        <v>4.5</v>
      </c>
      <c r="B49" s="39" t="s">
        <v>32</v>
      </c>
      <c r="C49" s="34">
        <v>0.019</v>
      </c>
      <c r="D49" s="8">
        <v>7734.8</v>
      </c>
      <c r="E49" s="13">
        <f t="shared" si="0"/>
        <v>146.9612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7734.8</v>
      </c>
      <c r="E50" s="13">
        <f t="shared" si="0"/>
        <v>27.845280000000002</v>
      </c>
    </row>
    <row r="51" spans="1:5" ht="15">
      <c r="A51" s="39">
        <v>4.7</v>
      </c>
      <c r="B51" s="39" t="s">
        <v>34</v>
      </c>
      <c r="C51" s="34">
        <v>0.0823</v>
      </c>
      <c r="D51" s="8">
        <v>7734.8</v>
      </c>
      <c r="E51" s="13">
        <f t="shared" si="0"/>
        <v>636.57404</v>
      </c>
    </row>
    <row r="52" spans="1:5" ht="15">
      <c r="A52" s="39">
        <v>4.8</v>
      </c>
      <c r="B52" s="39" t="s">
        <v>52</v>
      </c>
      <c r="C52" s="34">
        <v>0.1634</v>
      </c>
      <c r="D52" s="8">
        <v>7734.8</v>
      </c>
      <c r="E52" s="13">
        <f t="shared" si="0"/>
        <v>1263.8663199999999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7734.8</v>
      </c>
      <c r="E53" s="52">
        <f t="shared" si="0"/>
        <v>7731.3533731200005</v>
      </c>
    </row>
    <row r="54" spans="1:5" ht="23.25">
      <c r="A54" s="39">
        <v>5.1</v>
      </c>
      <c r="B54" s="45" t="s">
        <v>53</v>
      </c>
      <c r="C54" s="34">
        <v>0.4572</v>
      </c>
      <c r="D54" s="8">
        <v>7734.8</v>
      </c>
      <c r="E54" s="13">
        <f t="shared" si="0"/>
        <v>3536.35056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7734.8</v>
      </c>
      <c r="E55" s="13">
        <f t="shared" si="0"/>
        <v>714.3428131200001</v>
      </c>
    </row>
    <row r="56" spans="1:5" ht="15">
      <c r="A56" s="39">
        <v>5.3</v>
      </c>
      <c r="B56" s="39" t="s">
        <v>36</v>
      </c>
      <c r="C56" s="34">
        <v>0.18</v>
      </c>
      <c r="D56" s="8">
        <v>7734.8</v>
      </c>
      <c r="E56" s="13">
        <f t="shared" si="0"/>
        <v>1392.264</v>
      </c>
    </row>
    <row r="57" spans="1:5" ht="15">
      <c r="A57" s="39">
        <v>5.4</v>
      </c>
      <c r="B57" s="39" t="s">
        <v>37</v>
      </c>
      <c r="C57" s="34">
        <v>0.261</v>
      </c>
      <c r="D57" s="8">
        <v>7734.8</v>
      </c>
      <c r="E57" s="13">
        <f t="shared" si="0"/>
        <v>2018.7828000000002</v>
      </c>
    </row>
    <row r="58" spans="1:5" ht="15">
      <c r="A58" s="39">
        <v>5.5</v>
      </c>
      <c r="B58" s="39" t="s">
        <v>46</v>
      </c>
      <c r="C58" s="34">
        <v>0.009</v>
      </c>
      <c r="D58" s="8">
        <v>7734.8</v>
      </c>
      <c r="E58" s="13">
        <f t="shared" si="0"/>
        <v>69.61319999999999</v>
      </c>
    </row>
    <row r="59" spans="1:5" ht="15">
      <c r="A59" s="40">
        <v>6</v>
      </c>
      <c r="B59" s="43" t="s">
        <v>54</v>
      </c>
      <c r="C59" s="33">
        <v>2.2401</v>
      </c>
      <c r="D59" s="8">
        <v>7734.8</v>
      </c>
      <c r="E59" s="52">
        <f t="shared" si="0"/>
        <v>17326.72548</v>
      </c>
    </row>
    <row r="60" spans="1:5" ht="15">
      <c r="A60" s="40">
        <v>7</v>
      </c>
      <c r="B60" s="44" t="s">
        <v>38</v>
      </c>
      <c r="C60" s="33">
        <v>0.009</v>
      </c>
      <c r="D60" s="8">
        <v>7734.8</v>
      </c>
      <c r="E60" s="52">
        <f t="shared" si="0"/>
        <v>69.61319999999999</v>
      </c>
    </row>
    <row r="61" spans="1:5" ht="15">
      <c r="A61" s="40">
        <v>8</v>
      </c>
      <c r="B61" s="44" t="s">
        <v>39</v>
      </c>
      <c r="C61" s="37">
        <f>C60+C59+C53+C44+C38+C23+C11</f>
        <v>11.985673499999997</v>
      </c>
      <c r="D61" s="8">
        <v>7734.8</v>
      </c>
      <c r="E61" s="52">
        <f t="shared" si="0"/>
        <v>92706.78738779998</v>
      </c>
    </row>
    <row r="62" spans="1:5" ht="15">
      <c r="A62" s="47">
        <v>9</v>
      </c>
      <c r="B62" s="39" t="s">
        <v>40</v>
      </c>
      <c r="C62" s="34">
        <v>0.4125</v>
      </c>
      <c r="D62" s="8">
        <v>7734.8</v>
      </c>
      <c r="E62" s="13">
        <f t="shared" si="0"/>
        <v>3190.605</v>
      </c>
    </row>
    <row r="63" spans="1:5" ht="15">
      <c r="A63" s="47">
        <v>10</v>
      </c>
      <c r="B63" s="39" t="s">
        <v>55</v>
      </c>
      <c r="C63" s="34">
        <f>C62*15%</f>
        <v>0.06187499999999999</v>
      </c>
      <c r="D63" s="8">
        <v>7734.8</v>
      </c>
      <c r="E63" s="13">
        <f t="shared" si="0"/>
        <v>478.59074999999996</v>
      </c>
    </row>
    <row r="64" spans="1:5" ht="15">
      <c r="A64" s="40">
        <v>11</v>
      </c>
      <c r="B64" s="40" t="s">
        <v>41</v>
      </c>
      <c r="C64" s="33">
        <f>C61+C62+C63</f>
        <v>12.460048499999997</v>
      </c>
      <c r="D64" s="8">
        <v>7734.8</v>
      </c>
      <c r="E64" s="52">
        <f t="shared" si="0"/>
        <v>96375.98313779998</v>
      </c>
    </row>
    <row r="65" spans="1:5" ht="23.25">
      <c r="A65" s="39"/>
      <c r="B65" s="45" t="s">
        <v>56</v>
      </c>
      <c r="C65" s="38">
        <v>12.46</v>
      </c>
      <c r="D65" s="8">
        <v>7734.8</v>
      </c>
      <c r="E65" s="13">
        <f t="shared" si="0"/>
        <v>96375.60800000001</v>
      </c>
    </row>
    <row r="68" spans="1:5" ht="46.5" customHeight="1" thickBot="1">
      <c r="A68" s="99" t="s">
        <v>145</v>
      </c>
      <c r="B68" s="100"/>
      <c r="C68" s="100"/>
      <c r="D68" s="100"/>
      <c r="E68" s="100"/>
    </row>
    <row r="69" ht="15">
      <c r="A69" t="s">
        <v>146</v>
      </c>
    </row>
    <row r="70" spans="1:5" ht="15">
      <c r="A70" s="103" t="s">
        <v>96</v>
      </c>
      <c r="B70" s="103"/>
      <c r="C70" s="103"/>
      <c r="D70" s="103"/>
      <c r="E70" s="103"/>
    </row>
    <row r="72" spans="1:5" ht="15">
      <c r="A72" s="101" t="s">
        <v>121</v>
      </c>
      <c r="B72" s="101"/>
      <c r="C72" s="101"/>
      <c r="D72" s="101"/>
      <c r="E72" s="101"/>
    </row>
    <row r="74" spans="1:5" ht="15">
      <c r="A74" s="106" t="s">
        <v>1</v>
      </c>
      <c r="B74" s="106"/>
      <c r="C74" s="21"/>
      <c r="D74" s="21"/>
      <c r="E74" s="22">
        <v>7734.8</v>
      </c>
    </row>
    <row r="75" spans="1:5" ht="15">
      <c r="A75" s="106" t="s">
        <v>2</v>
      </c>
      <c r="B75" s="106"/>
      <c r="C75" s="21"/>
      <c r="D75" s="21"/>
      <c r="E75" s="22">
        <v>13.93</v>
      </c>
    </row>
    <row r="76" spans="1:5" ht="15">
      <c r="A76" s="107"/>
      <c r="B76" s="107"/>
      <c r="C76" s="21"/>
      <c r="D76" s="21"/>
      <c r="E76" s="26">
        <f>E74*E75</f>
        <v>107745.764</v>
      </c>
    </row>
    <row r="77" spans="1:5" ht="40.5" customHeight="1">
      <c r="A77" s="24" t="s">
        <v>43</v>
      </c>
      <c r="B77" s="25" t="s">
        <v>3</v>
      </c>
      <c r="C77" s="75" t="s">
        <v>42</v>
      </c>
      <c r="D77" s="75"/>
      <c r="E77" s="75"/>
    </row>
    <row r="78" spans="1:5" ht="23.25">
      <c r="A78" s="42">
        <v>1</v>
      </c>
      <c r="B78" s="43" t="s">
        <v>44</v>
      </c>
      <c r="C78" s="33">
        <f>SUM(C81:C88)</f>
        <v>1.5177150000000004</v>
      </c>
      <c r="D78" s="8">
        <v>7734.8</v>
      </c>
      <c r="E78" s="52">
        <f>C78*D78</f>
        <v>11739.221982000003</v>
      </c>
    </row>
    <row r="79" spans="1:5" ht="15">
      <c r="A79" s="60"/>
      <c r="B79" s="61" t="s">
        <v>4</v>
      </c>
      <c r="C79" s="77"/>
      <c r="D79" s="8">
        <v>7734.8</v>
      </c>
      <c r="E79" s="13"/>
    </row>
    <row r="80" spans="1:5" ht="15">
      <c r="A80" s="3">
        <v>1.1</v>
      </c>
      <c r="B80" s="4" t="s">
        <v>45</v>
      </c>
      <c r="C80" s="5">
        <f>C81+C82</f>
        <v>1.0075</v>
      </c>
      <c r="D80" s="8">
        <v>7734.8</v>
      </c>
      <c r="E80" s="13">
        <f aca="true" t="shared" si="1" ref="E80:E125">C80*D80</f>
        <v>7792.811000000001</v>
      </c>
    </row>
    <row r="81" spans="1:5" ht="15">
      <c r="A81" s="2"/>
      <c r="B81" s="4" t="s">
        <v>5</v>
      </c>
      <c r="C81" s="6">
        <v>1.0075</v>
      </c>
      <c r="D81" s="8">
        <v>7734.8</v>
      </c>
      <c r="E81" s="13">
        <f t="shared" si="1"/>
        <v>7792.811000000001</v>
      </c>
    </row>
    <row r="82" spans="1:5" ht="15">
      <c r="A82" s="2"/>
      <c r="B82" s="4" t="s">
        <v>6</v>
      </c>
      <c r="C82" s="6"/>
      <c r="D82" s="8">
        <v>7734.8</v>
      </c>
      <c r="E82" s="13"/>
    </row>
    <row r="83" spans="1:5" ht="15">
      <c r="A83" s="2">
        <v>1.2</v>
      </c>
      <c r="B83" s="4" t="s">
        <v>125</v>
      </c>
      <c r="C83" s="6">
        <f>(C81+C82)*0.202</f>
        <v>0.20351500000000003</v>
      </c>
      <c r="D83" s="8">
        <v>7734.8</v>
      </c>
      <c r="E83" s="13">
        <f t="shared" si="1"/>
        <v>1574.1478220000004</v>
      </c>
    </row>
    <row r="84" spans="1:5" ht="23.25">
      <c r="A84" s="2">
        <v>1.3</v>
      </c>
      <c r="B84" s="4" t="s">
        <v>147</v>
      </c>
      <c r="C84" s="6">
        <v>0.0087</v>
      </c>
      <c r="D84" s="8">
        <v>7734.8</v>
      </c>
      <c r="E84" s="13">
        <f t="shared" si="1"/>
        <v>67.29276</v>
      </c>
    </row>
    <row r="85" spans="1:5" ht="15">
      <c r="A85" s="2">
        <v>1.4</v>
      </c>
      <c r="B85" s="45" t="s">
        <v>9</v>
      </c>
      <c r="C85" s="34"/>
      <c r="D85" s="8">
        <v>7734.8</v>
      </c>
      <c r="E85" s="13"/>
    </row>
    <row r="86" spans="1:5" ht="15">
      <c r="A86" s="2">
        <v>1.5</v>
      </c>
      <c r="B86" s="45" t="s">
        <v>10</v>
      </c>
      <c r="C86" s="34">
        <v>0.0816</v>
      </c>
      <c r="D86" s="8">
        <v>7734.8</v>
      </c>
      <c r="E86" s="13">
        <f t="shared" si="1"/>
        <v>631.1596800000001</v>
      </c>
    </row>
    <row r="87" spans="1:5" ht="15">
      <c r="A87" s="2">
        <v>1.6</v>
      </c>
      <c r="B87" s="45" t="s">
        <v>148</v>
      </c>
      <c r="C87" s="34">
        <v>0.1164</v>
      </c>
      <c r="D87" s="8">
        <v>7734.8</v>
      </c>
      <c r="E87" s="13">
        <f t="shared" si="1"/>
        <v>900.33072</v>
      </c>
    </row>
    <row r="88" spans="1:5" ht="15">
      <c r="A88" s="2">
        <v>1.7</v>
      </c>
      <c r="B88" s="45" t="s">
        <v>149</v>
      </c>
      <c r="C88" s="63">
        <v>0.1</v>
      </c>
      <c r="D88" s="8">
        <v>7734.8</v>
      </c>
      <c r="E88" s="13">
        <f t="shared" si="1"/>
        <v>773.48</v>
      </c>
    </row>
    <row r="89" spans="1:5" ht="15">
      <c r="A89" s="40">
        <v>2</v>
      </c>
      <c r="B89" s="43" t="s">
        <v>12</v>
      </c>
      <c r="C89" s="33">
        <f>SUM(C90:C102)</f>
        <v>2.767</v>
      </c>
      <c r="D89" s="8">
        <v>7734.8</v>
      </c>
      <c r="E89" s="52">
        <f t="shared" si="1"/>
        <v>21402.1916</v>
      </c>
    </row>
    <row r="90" spans="1:5" ht="15">
      <c r="A90" s="39">
        <v>2.1</v>
      </c>
      <c r="B90" s="45" t="s">
        <v>13</v>
      </c>
      <c r="C90" s="34">
        <v>0.6191</v>
      </c>
      <c r="D90" s="8">
        <v>7734.8</v>
      </c>
      <c r="E90" s="13">
        <f t="shared" si="1"/>
        <v>4788.61468</v>
      </c>
    </row>
    <row r="91" spans="1:5" ht="15">
      <c r="A91" s="39">
        <v>2.2</v>
      </c>
      <c r="B91" s="45" t="s">
        <v>14</v>
      </c>
      <c r="C91" s="34">
        <v>0.2333</v>
      </c>
      <c r="D91" s="8">
        <v>7734.8</v>
      </c>
      <c r="E91" s="13">
        <f t="shared" si="1"/>
        <v>1804.5288400000002</v>
      </c>
    </row>
    <row r="92" spans="1:5" ht="23.25">
      <c r="A92" s="39">
        <v>2.3</v>
      </c>
      <c r="B92" s="45" t="s">
        <v>15</v>
      </c>
      <c r="C92" s="34">
        <v>1.373</v>
      </c>
      <c r="D92" s="8">
        <v>7734.8</v>
      </c>
      <c r="E92" s="13">
        <f t="shared" si="1"/>
        <v>10619.8804</v>
      </c>
    </row>
    <row r="93" spans="1:5" ht="23.25">
      <c r="A93" s="39">
        <v>2.4</v>
      </c>
      <c r="B93" s="45" t="s">
        <v>47</v>
      </c>
      <c r="C93" s="34">
        <v>0.0192</v>
      </c>
      <c r="D93" s="8">
        <v>7734.8</v>
      </c>
      <c r="E93" s="13">
        <f t="shared" si="1"/>
        <v>148.50816</v>
      </c>
    </row>
    <row r="94" spans="1:5" ht="15">
      <c r="A94" s="39">
        <v>2.5</v>
      </c>
      <c r="B94" s="45" t="s">
        <v>16</v>
      </c>
      <c r="C94" s="34">
        <v>0.2607</v>
      </c>
      <c r="D94" s="8">
        <v>7734.8</v>
      </c>
      <c r="E94" s="13">
        <f t="shared" si="1"/>
        <v>2016.46236</v>
      </c>
    </row>
    <row r="95" spans="1:5" ht="15">
      <c r="A95" s="39">
        <v>2.6</v>
      </c>
      <c r="B95" s="45" t="s">
        <v>48</v>
      </c>
      <c r="C95" s="34">
        <v>0.0668</v>
      </c>
      <c r="D95" s="8">
        <v>7734.8</v>
      </c>
      <c r="E95" s="13">
        <f t="shared" si="1"/>
        <v>516.68464</v>
      </c>
    </row>
    <row r="96" spans="1:5" ht="23.25">
      <c r="A96" s="39">
        <v>2.7</v>
      </c>
      <c r="B96" s="45" t="s">
        <v>17</v>
      </c>
      <c r="C96" s="34">
        <v>0.0092</v>
      </c>
      <c r="D96" s="8">
        <v>7734.8</v>
      </c>
      <c r="E96" s="13">
        <f t="shared" si="1"/>
        <v>71.16016</v>
      </c>
    </row>
    <row r="97" spans="1:5" ht="15">
      <c r="A97" s="39">
        <v>2.8</v>
      </c>
      <c r="B97" s="45" t="s">
        <v>150</v>
      </c>
      <c r="C97" s="34"/>
      <c r="D97" s="8">
        <v>7734.8</v>
      </c>
      <c r="E97" s="13"/>
    </row>
    <row r="98" spans="1:5" ht="15">
      <c r="A98" s="39">
        <v>2.9</v>
      </c>
      <c r="B98" s="45" t="s">
        <v>18</v>
      </c>
      <c r="C98" s="34">
        <v>0.0483</v>
      </c>
      <c r="D98" s="8">
        <v>7734.8</v>
      </c>
      <c r="E98" s="13">
        <f t="shared" si="1"/>
        <v>373.59084</v>
      </c>
    </row>
    <row r="99" spans="1:5" ht="15">
      <c r="A99" s="46" t="s">
        <v>50</v>
      </c>
      <c r="B99" s="45" t="s">
        <v>19</v>
      </c>
      <c r="C99" s="34">
        <v>0.0144</v>
      </c>
      <c r="D99" s="8">
        <v>7734.8</v>
      </c>
      <c r="E99" s="13">
        <f t="shared" si="1"/>
        <v>111.38112</v>
      </c>
    </row>
    <row r="100" spans="1:5" ht="23.25">
      <c r="A100" s="39">
        <v>2.11</v>
      </c>
      <c r="B100" s="45" t="s">
        <v>20</v>
      </c>
      <c r="C100" s="34">
        <v>0.0542</v>
      </c>
      <c r="D100" s="8">
        <v>7734.8</v>
      </c>
      <c r="E100" s="13">
        <f t="shared" si="1"/>
        <v>419.22616</v>
      </c>
    </row>
    <row r="101" spans="1:5" ht="15">
      <c r="A101" s="39">
        <v>2.12</v>
      </c>
      <c r="B101" s="45" t="s">
        <v>21</v>
      </c>
      <c r="C101" s="34">
        <v>0.049</v>
      </c>
      <c r="D101" s="8">
        <v>7734.8</v>
      </c>
      <c r="E101" s="13">
        <f t="shared" si="1"/>
        <v>379.0052</v>
      </c>
    </row>
    <row r="102" spans="1:5" ht="23.25">
      <c r="A102" s="39">
        <v>2.13</v>
      </c>
      <c r="B102" s="45" t="s">
        <v>151</v>
      </c>
      <c r="C102" s="34">
        <v>0.0198</v>
      </c>
      <c r="D102" s="8">
        <v>7734.8</v>
      </c>
      <c r="E102" s="13">
        <f t="shared" si="1"/>
        <v>153.14904</v>
      </c>
    </row>
    <row r="103" spans="1:5" ht="23.25">
      <c r="A103" s="40">
        <v>3</v>
      </c>
      <c r="B103" s="43" t="s">
        <v>23</v>
      </c>
      <c r="C103" s="33">
        <f>SUM(C104:C106)</f>
        <v>2.6005</v>
      </c>
      <c r="D103" s="8">
        <v>7734.8</v>
      </c>
      <c r="E103" s="52">
        <f t="shared" si="1"/>
        <v>20114.3474</v>
      </c>
    </row>
    <row r="104" spans="1:5" ht="15">
      <c r="A104" s="39">
        <v>3.1</v>
      </c>
      <c r="B104" s="45" t="s">
        <v>24</v>
      </c>
      <c r="C104" s="34">
        <v>2.4367</v>
      </c>
      <c r="D104" s="8">
        <v>7734.8</v>
      </c>
      <c r="E104" s="13">
        <f t="shared" si="1"/>
        <v>18847.387160000002</v>
      </c>
    </row>
    <row r="105" spans="1:5" ht="15">
      <c r="A105" s="39">
        <v>3.2</v>
      </c>
      <c r="B105" s="45" t="s">
        <v>25</v>
      </c>
      <c r="C105" s="34">
        <v>0.163</v>
      </c>
      <c r="D105" s="8">
        <v>7734.8</v>
      </c>
      <c r="E105" s="13">
        <f t="shared" si="1"/>
        <v>1260.7724</v>
      </c>
    </row>
    <row r="106" spans="1:5" ht="15">
      <c r="A106" s="39">
        <v>3.3</v>
      </c>
      <c r="B106" s="45" t="s">
        <v>28</v>
      </c>
      <c r="C106" s="34">
        <v>0.0008</v>
      </c>
      <c r="D106" s="8">
        <v>7734.8</v>
      </c>
      <c r="E106" s="13">
        <f t="shared" si="1"/>
        <v>6.1878400000000005</v>
      </c>
    </row>
    <row r="107" spans="1:5" ht="23.25">
      <c r="A107" s="40">
        <v>4</v>
      </c>
      <c r="B107" s="43" t="s">
        <v>29</v>
      </c>
      <c r="C107" s="33">
        <f>SUM(C108:C114)</f>
        <v>2.63403268</v>
      </c>
      <c r="D107" s="8">
        <v>7734.8</v>
      </c>
      <c r="E107" s="52">
        <f t="shared" si="1"/>
        <v>20373.715973264</v>
      </c>
    </row>
    <row r="108" spans="1:5" ht="23.25">
      <c r="A108" s="39">
        <v>4.1</v>
      </c>
      <c r="B108" s="45" t="s">
        <v>51</v>
      </c>
      <c r="C108" s="34">
        <v>1.8294</v>
      </c>
      <c r="D108" s="8">
        <v>7734.8</v>
      </c>
      <c r="E108" s="13">
        <f t="shared" si="1"/>
        <v>14150.04312</v>
      </c>
    </row>
    <row r="109" spans="1:5" ht="15">
      <c r="A109" s="39">
        <v>4.2</v>
      </c>
      <c r="B109" s="45" t="s">
        <v>125</v>
      </c>
      <c r="C109" s="34">
        <f>C108*0.202</f>
        <v>0.3695388</v>
      </c>
      <c r="D109" s="8">
        <v>7734.8</v>
      </c>
      <c r="E109" s="13">
        <f t="shared" si="1"/>
        <v>2858.30871024</v>
      </c>
    </row>
    <row r="110" spans="1:5" ht="15">
      <c r="A110" s="39">
        <v>4.3</v>
      </c>
      <c r="B110" s="45" t="s">
        <v>30</v>
      </c>
      <c r="C110" s="34">
        <f>(C108+C109)*0.1</f>
        <v>0.21989388</v>
      </c>
      <c r="D110" s="8">
        <v>7734.8</v>
      </c>
      <c r="E110" s="13">
        <f t="shared" si="1"/>
        <v>1700.8351830240001</v>
      </c>
    </row>
    <row r="111" spans="1:5" ht="15">
      <c r="A111" s="39">
        <v>4.4</v>
      </c>
      <c r="B111" s="45" t="s">
        <v>152</v>
      </c>
      <c r="C111" s="34">
        <v>0.0157</v>
      </c>
      <c r="D111" s="8">
        <v>7734.8</v>
      </c>
      <c r="E111" s="13">
        <f t="shared" si="1"/>
        <v>121.43636</v>
      </c>
    </row>
    <row r="112" spans="1:5" ht="15">
      <c r="A112" s="39">
        <v>4.5</v>
      </c>
      <c r="B112" s="45" t="s">
        <v>33</v>
      </c>
      <c r="C112" s="34">
        <v>0.0036000000000000003</v>
      </c>
      <c r="D112" s="8">
        <v>7734.8</v>
      </c>
      <c r="E112" s="13">
        <f t="shared" si="1"/>
        <v>27.845280000000002</v>
      </c>
    </row>
    <row r="113" spans="1:5" ht="15">
      <c r="A113" s="39">
        <v>4.6</v>
      </c>
      <c r="B113" s="45" t="s">
        <v>34</v>
      </c>
      <c r="C113" s="34">
        <v>0.08</v>
      </c>
      <c r="D113" s="8">
        <v>7734.8</v>
      </c>
      <c r="E113" s="13">
        <f t="shared" si="1"/>
        <v>618.784</v>
      </c>
    </row>
    <row r="114" spans="1:5" ht="15">
      <c r="A114" s="39">
        <v>4.7</v>
      </c>
      <c r="B114" s="45" t="s">
        <v>52</v>
      </c>
      <c r="C114" s="34">
        <v>0.1159</v>
      </c>
      <c r="D114" s="8">
        <v>7734.8</v>
      </c>
      <c r="E114" s="13">
        <f t="shared" si="1"/>
        <v>896.4633200000001</v>
      </c>
    </row>
    <row r="115" spans="1:5" ht="15">
      <c r="A115" s="40">
        <v>5</v>
      </c>
      <c r="B115" s="43" t="s">
        <v>35</v>
      </c>
      <c r="C115" s="33">
        <f>SUM(C116:C119)</f>
        <v>1.2856634</v>
      </c>
      <c r="D115" s="8">
        <v>7734.8</v>
      </c>
      <c r="E115" s="52">
        <f t="shared" si="1"/>
        <v>9944.34926632</v>
      </c>
    </row>
    <row r="116" spans="1:5" ht="23.25">
      <c r="A116" s="39">
        <v>5.1</v>
      </c>
      <c r="B116" s="45" t="s">
        <v>53</v>
      </c>
      <c r="C116" s="34">
        <v>0.6617</v>
      </c>
      <c r="D116" s="8">
        <v>7734.8</v>
      </c>
      <c r="E116" s="13">
        <f t="shared" si="1"/>
        <v>5118.11716</v>
      </c>
    </row>
    <row r="117" spans="1:5" ht="15">
      <c r="A117" s="39">
        <v>5.2</v>
      </c>
      <c r="B117" s="45" t="s">
        <v>125</v>
      </c>
      <c r="C117" s="34">
        <f>C116*0.202</f>
        <v>0.1336634</v>
      </c>
      <c r="D117" s="8">
        <v>7734.8</v>
      </c>
      <c r="E117" s="13">
        <f t="shared" si="1"/>
        <v>1033.8596663199999</v>
      </c>
    </row>
    <row r="118" spans="1:5" ht="23.25">
      <c r="A118" s="39">
        <v>5.3</v>
      </c>
      <c r="B118" s="45" t="s">
        <v>36</v>
      </c>
      <c r="C118" s="34">
        <v>0.2159</v>
      </c>
      <c r="D118" s="8">
        <v>7734.8</v>
      </c>
      <c r="E118" s="13">
        <f t="shared" si="1"/>
        <v>1669.94332</v>
      </c>
    </row>
    <row r="119" spans="1:5" ht="15">
      <c r="A119" s="39">
        <v>5.4</v>
      </c>
      <c r="B119" s="45" t="s">
        <v>37</v>
      </c>
      <c r="C119" s="34">
        <v>0.2744</v>
      </c>
      <c r="D119" s="8">
        <v>7734.8</v>
      </c>
      <c r="E119" s="13">
        <f t="shared" si="1"/>
        <v>2122.42912</v>
      </c>
    </row>
    <row r="120" spans="1:5" ht="15">
      <c r="A120" s="40">
        <v>6</v>
      </c>
      <c r="B120" s="43" t="s">
        <v>54</v>
      </c>
      <c r="C120" s="33">
        <f>C128*18.5%</f>
        <v>2.57705</v>
      </c>
      <c r="D120" s="8">
        <v>7734.8</v>
      </c>
      <c r="E120" s="52">
        <f t="shared" si="1"/>
        <v>19932.96634</v>
      </c>
    </row>
    <row r="121" spans="1:5" ht="15">
      <c r="A121" s="44">
        <v>6.1</v>
      </c>
      <c r="B121" s="43" t="s">
        <v>128</v>
      </c>
      <c r="C121" s="33">
        <f>C128*9.85%</f>
        <v>1.372105</v>
      </c>
      <c r="D121" s="8">
        <v>7734.8</v>
      </c>
      <c r="E121" s="52">
        <f t="shared" si="1"/>
        <v>10612.957754</v>
      </c>
    </row>
    <row r="122" spans="1:5" ht="15">
      <c r="A122" s="40">
        <v>7</v>
      </c>
      <c r="B122" s="43" t="s">
        <v>38</v>
      </c>
      <c r="C122" s="33">
        <v>0.009</v>
      </c>
      <c r="D122" s="8">
        <v>7734.8</v>
      </c>
      <c r="E122" s="52">
        <v>69.91</v>
      </c>
    </row>
    <row r="123" spans="1:5" ht="15">
      <c r="A123" s="40">
        <v>8</v>
      </c>
      <c r="B123" s="43" t="s">
        <v>39</v>
      </c>
      <c r="C123" s="37">
        <f>C122+C120+C115+C107+C103+C89+C78</f>
        <v>13.39096108</v>
      </c>
      <c r="D123" s="8">
        <v>7734.8</v>
      </c>
      <c r="E123" s="52">
        <f>E78+E89+E103+E107+E115+E120+E122</f>
        <v>103576.702561584</v>
      </c>
    </row>
    <row r="124" spans="1:5" ht="15">
      <c r="A124" s="47">
        <v>9</v>
      </c>
      <c r="B124" s="45" t="s">
        <v>40</v>
      </c>
      <c r="C124" s="34">
        <v>0.4686</v>
      </c>
      <c r="D124" s="8">
        <v>7734.8</v>
      </c>
      <c r="E124" s="13">
        <f t="shared" si="1"/>
        <v>3624.5272800000002</v>
      </c>
    </row>
    <row r="125" spans="1:5" ht="15">
      <c r="A125" s="47">
        <v>10</v>
      </c>
      <c r="B125" s="45" t="s">
        <v>55</v>
      </c>
      <c r="C125" s="34">
        <v>0.0704</v>
      </c>
      <c r="D125" s="8">
        <v>7734.8</v>
      </c>
      <c r="E125" s="13">
        <f t="shared" si="1"/>
        <v>544.5299200000001</v>
      </c>
    </row>
    <row r="126" spans="1:5" ht="15">
      <c r="A126" s="40">
        <v>11</v>
      </c>
      <c r="B126" s="69" t="s">
        <v>41</v>
      </c>
      <c r="C126" s="33">
        <f>C123+C124+C125</f>
        <v>13.92996108</v>
      </c>
      <c r="D126" s="8">
        <v>7734.8</v>
      </c>
      <c r="E126" s="52">
        <f>E123+E124+E125</f>
        <v>107745.75976158399</v>
      </c>
    </row>
    <row r="127" ht="15">
      <c r="C127" s="73"/>
    </row>
    <row r="128" ht="15">
      <c r="C128" s="74">
        <v>13.93</v>
      </c>
    </row>
  </sheetData>
  <sheetProtection/>
  <mergeCells count="14">
    <mergeCell ref="C10:E10"/>
    <mergeCell ref="A1:E1"/>
    <mergeCell ref="A3:E3"/>
    <mergeCell ref="A5:E5"/>
    <mergeCell ref="A7:B7"/>
    <mergeCell ref="A8:B8"/>
    <mergeCell ref="A9:B9"/>
    <mergeCell ref="A75:B75"/>
    <mergeCell ref="A76:B76"/>
    <mergeCell ref="C77:E77"/>
    <mergeCell ref="A68:E68"/>
    <mergeCell ref="A70:E70"/>
    <mergeCell ref="A72:E72"/>
    <mergeCell ref="A74:B74"/>
  </mergeCells>
  <hyperlinks>
    <hyperlink ref="A3:E3" location="ГЛАВНАЯ!A1" display="Вернуться на главную страницу к списку домов"/>
    <hyperlink ref="A70:E70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8515625" style="0" customWidth="1"/>
    <col min="3" max="3" width="19.00390625" style="0" hidden="1" customWidth="1"/>
    <col min="4" max="4" width="18.7109375" style="0" hidden="1" customWidth="1"/>
    <col min="5" max="5" width="27.00390625" style="0" customWidth="1"/>
  </cols>
  <sheetData>
    <row r="1" spans="1:5" ht="36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122</v>
      </c>
      <c r="B5" s="101"/>
      <c r="C5" s="101"/>
      <c r="D5" s="101"/>
      <c r="E5" s="101"/>
    </row>
    <row r="6" spans="1:5" ht="15">
      <c r="A6" s="96" t="s">
        <v>1</v>
      </c>
      <c r="B6" s="96"/>
      <c r="C6" s="8"/>
      <c r="D6" s="8"/>
      <c r="E6" s="9">
        <v>7804.4</v>
      </c>
    </row>
    <row r="7" spans="1:5" ht="15">
      <c r="A7" s="96" t="s">
        <v>2</v>
      </c>
      <c r="B7" s="96"/>
      <c r="C7" s="8"/>
      <c r="D7" s="8"/>
      <c r="E7" s="9">
        <v>12.46</v>
      </c>
    </row>
    <row r="8" spans="1:5" ht="15">
      <c r="A8" s="97"/>
      <c r="B8" s="97"/>
      <c r="C8" s="8"/>
      <c r="D8" s="8"/>
      <c r="E8" s="14">
        <f>E6*E7</f>
        <v>97242.82400000001</v>
      </c>
    </row>
    <row r="9" spans="1:5" ht="59.25" customHeight="1">
      <c r="A9" s="10" t="s">
        <v>43</v>
      </c>
      <c r="B9" s="11" t="s">
        <v>3</v>
      </c>
      <c r="C9" s="98" t="s">
        <v>42</v>
      </c>
      <c r="D9" s="98"/>
      <c r="E9" s="98"/>
    </row>
    <row r="10" spans="1:5" ht="23.25">
      <c r="A10" s="42">
        <v>1</v>
      </c>
      <c r="B10" s="43" t="s">
        <v>44</v>
      </c>
      <c r="C10" s="33">
        <f>SUM(C13:C21)</f>
        <v>1.5147453999999998</v>
      </c>
      <c r="D10" s="8">
        <v>7804.4</v>
      </c>
      <c r="E10" s="52">
        <f>C10*D10</f>
        <v>11821.678999759997</v>
      </c>
    </row>
    <row r="11" spans="1:5" ht="15">
      <c r="A11" s="2"/>
      <c r="B11" s="2" t="s">
        <v>4</v>
      </c>
      <c r="C11" s="28"/>
      <c r="D11" s="8">
        <v>7804.4</v>
      </c>
      <c r="E11" s="13">
        <f aca="true" t="shared" si="0" ref="E11:E64">C11*D11</f>
        <v>0</v>
      </c>
    </row>
    <row r="12" spans="1:5" ht="15">
      <c r="A12" s="3">
        <v>1.1</v>
      </c>
      <c r="B12" s="2" t="s">
        <v>45</v>
      </c>
      <c r="C12" s="5">
        <f>C13+C14</f>
        <v>0.9027</v>
      </c>
      <c r="D12" s="8">
        <v>7804.4</v>
      </c>
      <c r="E12" s="13">
        <f t="shared" si="0"/>
        <v>7045.03188</v>
      </c>
    </row>
    <row r="13" spans="1:5" ht="15">
      <c r="A13" s="2"/>
      <c r="B13" s="2" t="s">
        <v>5</v>
      </c>
      <c r="C13" s="6">
        <v>0.9027</v>
      </c>
      <c r="D13" s="8">
        <v>7804.4</v>
      </c>
      <c r="E13" s="13">
        <f t="shared" si="0"/>
        <v>7045.03188</v>
      </c>
    </row>
    <row r="14" spans="1:5" ht="15">
      <c r="A14" s="2"/>
      <c r="B14" s="2" t="s">
        <v>6</v>
      </c>
      <c r="C14" s="6"/>
      <c r="D14" s="8">
        <v>7804.4</v>
      </c>
      <c r="E14" s="13">
        <f t="shared" si="0"/>
        <v>0</v>
      </c>
    </row>
    <row r="15" spans="1:5" ht="15">
      <c r="A15" s="2">
        <v>1.2</v>
      </c>
      <c r="B15" s="4" t="s">
        <v>125</v>
      </c>
      <c r="C15" s="6">
        <f>(C13+C14)*0.202</f>
        <v>0.1823454</v>
      </c>
      <c r="D15" s="8">
        <v>7804.4</v>
      </c>
      <c r="E15" s="13">
        <f t="shared" si="0"/>
        <v>1423.0964397599998</v>
      </c>
    </row>
    <row r="16" spans="1:5" ht="15">
      <c r="A16" s="2">
        <v>1.3</v>
      </c>
      <c r="B16" s="2" t="s">
        <v>7</v>
      </c>
      <c r="C16" s="7">
        <v>0.0079</v>
      </c>
      <c r="D16" s="8">
        <v>7804.4</v>
      </c>
      <c r="E16" s="13">
        <f t="shared" si="0"/>
        <v>61.65476</v>
      </c>
    </row>
    <row r="17" spans="1:5" ht="15">
      <c r="A17" s="2">
        <v>1.4</v>
      </c>
      <c r="B17" s="2" t="s">
        <v>8</v>
      </c>
      <c r="C17" s="7">
        <v>0.0613</v>
      </c>
      <c r="D17" s="8">
        <v>7804.4</v>
      </c>
      <c r="E17" s="13">
        <f t="shared" si="0"/>
        <v>478.40972</v>
      </c>
    </row>
    <row r="18" spans="1:5" ht="15">
      <c r="A18" s="2">
        <v>1.5</v>
      </c>
      <c r="B18" s="39" t="s">
        <v>9</v>
      </c>
      <c r="C18" s="34"/>
      <c r="D18" s="8">
        <v>7804.4</v>
      </c>
      <c r="E18" s="13">
        <f t="shared" si="0"/>
        <v>0</v>
      </c>
    </row>
    <row r="19" spans="1:5" ht="15">
      <c r="A19" s="2">
        <v>1.6</v>
      </c>
      <c r="B19" s="39" t="s">
        <v>10</v>
      </c>
      <c r="C19" s="34">
        <v>0.075</v>
      </c>
      <c r="D19" s="8">
        <v>7804.4</v>
      </c>
      <c r="E19" s="13">
        <f t="shared" si="0"/>
        <v>585.3299999999999</v>
      </c>
    </row>
    <row r="20" spans="1:5" ht="15">
      <c r="A20" s="2">
        <v>1.7</v>
      </c>
      <c r="B20" s="39" t="s">
        <v>11</v>
      </c>
      <c r="C20" s="35">
        <v>0.1004</v>
      </c>
      <c r="D20" s="8">
        <v>7804.4</v>
      </c>
      <c r="E20" s="13">
        <f t="shared" si="0"/>
        <v>783.5617599999999</v>
      </c>
    </row>
    <row r="21" spans="1:5" ht="15">
      <c r="A21" s="2">
        <v>1.8</v>
      </c>
      <c r="B21" s="39" t="s">
        <v>46</v>
      </c>
      <c r="C21" s="34">
        <v>0.1851</v>
      </c>
      <c r="D21" s="8">
        <v>7804.4</v>
      </c>
      <c r="E21" s="13">
        <f t="shared" si="0"/>
        <v>1444.5944399999998</v>
      </c>
    </row>
    <row r="22" spans="1:5" ht="15">
      <c r="A22" s="40">
        <v>2</v>
      </c>
      <c r="B22" s="44" t="s">
        <v>12</v>
      </c>
      <c r="C22" s="33">
        <f>SUM(C23:C36)</f>
        <v>2.6903999999999995</v>
      </c>
      <c r="D22" s="8">
        <v>7804.4</v>
      </c>
      <c r="E22" s="52">
        <f t="shared" si="0"/>
        <v>20996.957759999994</v>
      </c>
    </row>
    <row r="23" spans="1:5" ht="15">
      <c r="A23" s="39">
        <v>2.1</v>
      </c>
      <c r="B23" s="39" t="s">
        <v>13</v>
      </c>
      <c r="C23" s="34">
        <v>0.5524</v>
      </c>
      <c r="D23" s="8">
        <v>7804.4</v>
      </c>
      <c r="E23" s="13">
        <f t="shared" si="0"/>
        <v>4311.15056</v>
      </c>
    </row>
    <row r="24" spans="1:5" ht="15">
      <c r="A24" s="39">
        <v>2.2</v>
      </c>
      <c r="B24" s="39" t="s">
        <v>14</v>
      </c>
      <c r="C24" s="34">
        <v>0.1986</v>
      </c>
      <c r="D24" s="8">
        <v>7804.4</v>
      </c>
      <c r="E24" s="13">
        <f t="shared" si="0"/>
        <v>1549.95384</v>
      </c>
    </row>
    <row r="25" spans="1:5" ht="23.25">
      <c r="A25" s="39">
        <v>2.3</v>
      </c>
      <c r="B25" s="45" t="s">
        <v>15</v>
      </c>
      <c r="C25" s="34">
        <v>1.4823</v>
      </c>
      <c r="D25" s="8">
        <v>7804.4</v>
      </c>
      <c r="E25" s="13">
        <f t="shared" si="0"/>
        <v>11568.462119999998</v>
      </c>
    </row>
    <row r="26" spans="1:5" ht="23.25">
      <c r="A26" s="39">
        <v>2.4</v>
      </c>
      <c r="B26" s="45" t="s">
        <v>47</v>
      </c>
      <c r="C26" s="34">
        <v>0.0176</v>
      </c>
      <c r="D26" s="8">
        <v>7804.4</v>
      </c>
      <c r="E26" s="13">
        <f t="shared" si="0"/>
        <v>137.35744</v>
      </c>
    </row>
    <row r="27" spans="1:5" ht="15">
      <c r="A27" s="39">
        <v>2.5</v>
      </c>
      <c r="B27" s="39" t="s">
        <v>16</v>
      </c>
      <c r="C27" s="34">
        <v>0.2332</v>
      </c>
      <c r="D27" s="8">
        <v>7804.4</v>
      </c>
      <c r="E27" s="13">
        <f t="shared" si="0"/>
        <v>1819.98608</v>
      </c>
    </row>
    <row r="28" spans="1:5" ht="15">
      <c r="A28" s="39">
        <v>2.6</v>
      </c>
      <c r="B28" s="39" t="s">
        <v>48</v>
      </c>
      <c r="C28" s="34">
        <v>0.067</v>
      </c>
      <c r="D28" s="8">
        <v>7804.4</v>
      </c>
      <c r="E28" s="13">
        <f t="shared" si="0"/>
        <v>522.8948</v>
      </c>
    </row>
    <row r="29" spans="1:5" ht="23.25">
      <c r="A29" s="39">
        <v>2.7</v>
      </c>
      <c r="B29" s="45" t="s">
        <v>17</v>
      </c>
      <c r="C29" s="34">
        <v>0.0092</v>
      </c>
      <c r="D29" s="8">
        <v>7804.4</v>
      </c>
      <c r="E29" s="13">
        <f t="shared" si="0"/>
        <v>71.80048</v>
      </c>
    </row>
    <row r="30" spans="1:5" ht="15">
      <c r="A30" s="39">
        <v>2.8</v>
      </c>
      <c r="B30" s="39" t="s">
        <v>49</v>
      </c>
      <c r="C30" s="34"/>
      <c r="D30" s="8">
        <v>7804.4</v>
      </c>
      <c r="E30" s="13">
        <f t="shared" si="0"/>
        <v>0</v>
      </c>
    </row>
    <row r="31" spans="1:5" ht="15">
      <c r="A31" s="39">
        <v>2.9</v>
      </c>
      <c r="B31" s="39" t="s">
        <v>18</v>
      </c>
      <c r="C31" s="34">
        <v>0.0484</v>
      </c>
      <c r="D31" s="8">
        <v>7804.4</v>
      </c>
      <c r="E31" s="13">
        <f t="shared" si="0"/>
        <v>377.73296</v>
      </c>
    </row>
    <row r="32" spans="1:5" ht="15">
      <c r="A32" s="46" t="s">
        <v>50</v>
      </c>
      <c r="B32" s="39" t="s">
        <v>19</v>
      </c>
      <c r="C32" s="34">
        <v>0.0145</v>
      </c>
      <c r="D32" s="8">
        <v>7804.4</v>
      </c>
      <c r="E32" s="13">
        <f t="shared" si="0"/>
        <v>113.1638</v>
      </c>
    </row>
    <row r="33" spans="1:5" ht="15">
      <c r="A33" s="39">
        <v>2.11</v>
      </c>
      <c r="B33" s="45" t="s">
        <v>20</v>
      </c>
      <c r="C33" s="34">
        <v>0.0263</v>
      </c>
      <c r="D33" s="8">
        <v>7804.4</v>
      </c>
      <c r="E33" s="13">
        <f t="shared" si="0"/>
        <v>205.25572</v>
      </c>
    </row>
    <row r="34" spans="1:5" ht="15">
      <c r="A34" s="39">
        <v>2.12</v>
      </c>
      <c r="B34" s="39" t="s">
        <v>21</v>
      </c>
      <c r="C34" s="34">
        <v>0.021</v>
      </c>
      <c r="D34" s="8">
        <v>7804.4</v>
      </c>
      <c r="E34" s="13">
        <f t="shared" si="0"/>
        <v>163.8924</v>
      </c>
    </row>
    <row r="35" spans="1:5" ht="23.25">
      <c r="A35" s="39">
        <v>2.13</v>
      </c>
      <c r="B35" s="45" t="s">
        <v>22</v>
      </c>
      <c r="C35" s="34">
        <v>0.0199</v>
      </c>
      <c r="D35" s="8">
        <v>7804.4</v>
      </c>
      <c r="E35" s="13">
        <f t="shared" si="0"/>
        <v>155.30756</v>
      </c>
    </row>
    <row r="36" spans="1:5" ht="15">
      <c r="A36" s="39">
        <v>2.14</v>
      </c>
      <c r="B36" s="45" t="s">
        <v>46</v>
      </c>
      <c r="C36" s="34"/>
      <c r="D36" s="8">
        <v>7804.4</v>
      </c>
      <c r="E36" s="13">
        <f t="shared" si="0"/>
        <v>0</v>
      </c>
    </row>
    <row r="37" spans="1:5" ht="23.25">
      <c r="A37" s="40">
        <v>3</v>
      </c>
      <c r="B37" s="43" t="s">
        <v>23</v>
      </c>
      <c r="C37" s="33">
        <f>SUM(C38:C42)</f>
        <v>2.347</v>
      </c>
      <c r="D37" s="8">
        <v>7804.4</v>
      </c>
      <c r="E37" s="52">
        <f t="shared" si="0"/>
        <v>18316.926799999997</v>
      </c>
    </row>
    <row r="38" spans="1:5" ht="15">
      <c r="A38" s="39">
        <v>3.1</v>
      </c>
      <c r="B38" s="39" t="s">
        <v>24</v>
      </c>
      <c r="C38" s="34">
        <v>2.28</v>
      </c>
      <c r="D38" s="8">
        <v>7804.4</v>
      </c>
      <c r="E38" s="13">
        <f t="shared" si="0"/>
        <v>17794.032</v>
      </c>
    </row>
    <row r="39" spans="1:5" ht="15">
      <c r="A39" s="39">
        <v>3.2</v>
      </c>
      <c r="B39" s="39" t="s">
        <v>25</v>
      </c>
      <c r="C39" s="34">
        <v>0.0217</v>
      </c>
      <c r="D39" s="8">
        <v>7804.4</v>
      </c>
      <c r="E39" s="13">
        <f t="shared" si="0"/>
        <v>169.35548</v>
      </c>
    </row>
    <row r="40" spans="1:5" ht="15">
      <c r="A40" s="39">
        <v>3.3</v>
      </c>
      <c r="B40" s="39" t="s">
        <v>26</v>
      </c>
      <c r="C40" s="34">
        <v>0.0246</v>
      </c>
      <c r="D40" s="8">
        <v>7804.4</v>
      </c>
      <c r="E40" s="13">
        <f t="shared" si="0"/>
        <v>191.98824</v>
      </c>
    </row>
    <row r="41" spans="1:5" ht="15">
      <c r="A41" s="39">
        <v>3.4</v>
      </c>
      <c r="B41" s="39" t="s">
        <v>27</v>
      </c>
      <c r="C41" s="34">
        <v>0.0009</v>
      </c>
      <c r="D41" s="8">
        <v>7804.4</v>
      </c>
      <c r="E41" s="13">
        <f t="shared" si="0"/>
        <v>7.02396</v>
      </c>
    </row>
    <row r="42" spans="1:5" ht="15">
      <c r="A42" s="39">
        <v>3.5</v>
      </c>
      <c r="B42" s="39" t="s">
        <v>28</v>
      </c>
      <c r="C42" s="34">
        <v>0.0198</v>
      </c>
      <c r="D42" s="8">
        <v>7804.4</v>
      </c>
      <c r="E42" s="13">
        <f t="shared" si="0"/>
        <v>154.52712</v>
      </c>
    </row>
    <row r="43" spans="1:5" ht="23.25">
      <c r="A43" s="40">
        <v>4</v>
      </c>
      <c r="B43" s="43" t="s">
        <v>29</v>
      </c>
      <c r="C43" s="33">
        <f>SUM(C44:C51)</f>
        <v>2.1848737</v>
      </c>
      <c r="D43" s="8">
        <v>7804.4</v>
      </c>
      <c r="E43" s="52">
        <f t="shared" si="0"/>
        <v>17051.62830428</v>
      </c>
    </row>
    <row r="44" spans="1:5" ht="23.25">
      <c r="A44" s="39">
        <v>4.1</v>
      </c>
      <c r="B44" s="45" t="s">
        <v>51</v>
      </c>
      <c r="C44" s="34">
        <v>1.4335</v>
      </c>
      <c r="D44" s="8">
        <v>7804.4</v>
      </c>
      <c r="E44" s="13">
        <f t="shared" si="0"/>
        <v>11187.607399999999</v>
      </c>
    </row>
    <row r="45" spans="1:5" ht="15">
      <c r="A45" s="39">
        <v>4.2</v>
      </c>
      <c r="B45" s="45" t="s">
        <v>125</v>
      </c>
      <c r="C45" s="34">
        <f>C44*0.202</f>
        <v>0.289567</v>
      </c>
      <c r="D45" s="8">
        <v>7804.4</v>
      </c>
      <c r="E45" s="13">
        <f t="shared" si="0"/>
        <v>2259.8966948</v>
      </c>
    </row>
    <row r="46" spans="1:5" ht="15">
      <c r="A46" s="39">
        <v>4.3</v>
      </c>
      <c r="B46" s="39" t="s">
        <v>30</v>
      </c>
      <c r="C46" s="34">
        <f>(C44+C45)*0.1</f>
        <v>0.1723067</v>
      </c>
      <c r="D46" s="8">
        <v>7804.4</v>
      </c>
      <c r="E46" s="13">
        <f t="shared" si="0"/>
        <v>1344.75040948</v>
      </c>
    </row>
    <row r="47" spans="1:5" ht="15">
      <c r="A47" s="39">
        <v>4.4</v>
      </c>
      <c r="B47" s="39" t="s">
        <v>31</v>
      </c>
      <c r="C47" s="34">
        <v>0.0212</v>
      </c>
      <c r="D47" s="8">
        <v>7804.4</v>
      </c>
      <c r="E47" s="13">
        <f t="shared" si="0"/>
        <v>165.45328</v>
      </c>
    </row>
    <row r="48" spans="1:5" ht="15">
      <c r="A48" s="39">
        <v>4.5</v>
      </c>
      <c r="B48" s="39" t="s">
        <v>32</v>
      </c>
      <c r="C48" s="34">
        <v>0.019</v>
      </c>
      <c r="D48" s="8">
        <v>7804.4</v>
      </c>
      <c r="E48" s="13">
        <f t="shared" si="0"/>
        <v>148.28359999999998</v>
      </c>
    </row>
    <row r="49" spans="1:5" ht="15">
      <c r="A49" s="39">
        <v>4.6</v>
      </c>
      <c r="B49" s="39" t="s">
        <v>33</v>
      </c>
      <c r="C49" s="34">
        <v>0.0036000000000000003</v>
      </c>
      <c r="D49" s="8">
        <v>7804.4</v>
      </c>
      <c r="E49" s="13">
        <f t="shared" si="0"/>
        <v>28.095840000000003</v>
      </c>
    </row>
    <row r="50" spans="1:5" ht="15">
      <c r="A50" s="39">
        <v>4.7</v>
      </c>
      <c r="B50" s="39" t="s">
        <v>34</v>
      </c>
      <c r="C50" s="34">
        <v>0.0823</v>
      </c>
      <c r="D50" s="8">
        <v>7804.4</v>
      </c>
      <c r="E50" s="13">
        <f t="shared" si="0"/>
        <v>642.30212</v>
      </c>
    </row>
    <row r="51" spans="1:5" ht="15">
      <c r="A51" s="39">
        <v>4.8</v>
      </c>
      <c r="B51" s="39" t="s">
        <v>52</v>
      </c>
      <c r="C51" s="34">
        <v>0.1634</v>
      </c>
      <c r="D51" s="8">
        <v>7804.4</v>
      </c>
      <c r="E51" s="13">
        <f t="shared" si="0"/>
        <v>1275.23896</v>
      </c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8">
        <v>7804.4</v>
      </c>
      <c r="E52" s="52">
        <f t="shared" si="0"/>
        <v>7800.92235936</v>
      </c>
    </row>
    <row r="53" spans="1:5" ht="23.25">
      <c r="A53" s="39">
        <v>5.1</v>
      </c>
      <c r="B53" s="45" t="s">
        <v>53</v>
      </c>
      <c r="C53" s="34">
        <v>0.4572</v>
      </c>
      <c r="D53" s="8">
        <v>7804.4</v>
      </c>
      <c r="E53" s="13">
        <f t="shared" si="0"/>
        <v>3568.17168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8">
        <v>7804.4</v>
      </c>
      <c r="E54" s="13">
        <f t="shared" si="0"/>
        <v>720.77067936</v>
      </c>
    </row>
    <row r="55" spans="1:5" ht="15">
      <c r="A55" s="39">
        <v>5.3</v>
      </c>
      <c r="B55" s="39" t="s">
        <v>36</v>
      </c>
      <c r="C55" s="34">
        <v>0.18</v>
      </c>
      <c r="D55" s="8">
        <v>7804.4</v>
      </c>
      <c r="E55" s="13">
        <f t="shared" si="0"/>
        <v>1404.792</v>
      </c>
    </row>
    <row r="56" spans="1:5" ht="15">
      <c r="A56" s="39">
        <v>5.4</v>
      </c>
      <c r="B56" s="39" t="s">
        <v>37</v>
      </c>
      <c r="C56" s="34">
        <v>0.261</v>
      </c>
      <c r="D56" s="8">
        <v>7804.4</v>
      </c>
      <c r="E56" s="13">
        <f t="shared" si="0"/>
        <v>2036.9484</v>
      </c>
    </row>
    <row r="57" spans="1:5" ht="15">
      <c r="A57" s="39">
        <v>5.5</v>
      </c>
      <c r="B57" s="39" t="s">
        <v>46</v>
      </c>
      <c r="C57" s="34">
        <v>0.009</v>
      </c>
      <c r="D57" s="8">
        <v>7804.4</v>
      </c>
      <c r="E57" s="13">
        <f t="shared" si="0"/>
        <v>70.2396</v>
      </c>
    </row>
    <row r="58" spans="1:5" ht="15">
      <c r="A58" s="40">
        <v>6</v>
      </c>
      <c r="B58" s="43" t="s">
        <v>54</v>
      </c>
      <c r="C58" s="33">
        <v>2.2401</v>
      </c>
      <c r="D58" s="8">
        <v>7804.4</v>
      </c>
      <c r="E58" s="52">
        <f t="shared" si="0"/>
        <v>17482.63644</v>
      </c>
    </row>
    <row r="59" spans="1:5" ht="15">
      <c r="A59" s="40">
        <v>7</v>
      </c>
      <c r="B59" s="44" t="s">
        <v>38</v>
      </c>
      <c r="C59" s="33">
        <v>0.009</v>
      </c>
      <c r="D59" s="8">
        <v>7804.4</v>
      </c>
      <c r="E59" s="52">
        <f t="shared" si="0"/>
        <v>70.2396</v>
      </c>
    </row>
    <row r="60" spans="1:5" ht="15">
      <c r="A60" s="40">
        <v>8</v>
      </c>
      <c r="B60" s="44" t="s">
        <v>39</v>
      </c>
      <c r="C60" s="37">
        <f>C59+C58+C52+C43+C37+C22+C10</f>
        <v>11.985673499999997</v>
      </c>
      <c r="D60" s="8">
        <v>7804.4</v>
      </c>
      <c r="E60" s="52">
        <f t="shared" si="0"/>
        <v>93540.99026339997</v>
      </c>
    </row>
    <row r="61" spans="1:5" ht="15">
      <c r="A61" s="47">
        <v>9</v>
      </c>
      <c r="B61" s="39" t="s">
        <v>40</v>
      </c>
      <c r="C61" s="34">
        <v>0.4125</v>
      </c>
      <c r="D61" s="8">
        <v>7804.4</v>
      </c>
      <c r="E61" s="13">
        <f t="shared" si="0"/>
        <v>3219.3149999999996</v>
      </c>
    </row>
    <row r="62" spans="1:5" ht="15">
      <c r="A62" s="47">
        <v>10</v>
      </c>
      <c r="B62" s="39" t="s">
        <v>55</v>
      </c>
      <c r="C62" s="34">
        <f>C61*15%</f>
        <v>0.06187499999999999</v>
      </c>
      <c r="D62" s="8">
        <v>7804.4</v>
      </c>
      <c r="E62" s="13">
        <f t="shared" si="0"/>
        <v>482.89724999999993</v>
      </c>
    </row>
    <row r="63" spans="1:5" ht="15">
      <c r="A63" s="40">
        <v>11</v>
      </c>
      <c r="B63" s="40" t="s">
        <v>41</v>
      </c>
      <c r="C63" s="33">
        <f>C60+C61+C62</f>
        <v>12.460048499999997</v>
      </c>
      <c r="D63" s="8">
        <v>7804.4</v>
      </c>
      <c r="E63" s="52">
        <f t="shared" si="0"/>
        <v>97243.20251339997</v>
      </c>
    </row>
    <row r="64" spans="1:5" ht="15">
      <c r="A64" s="39"/>
      <c r="B64" s="45" t="s">
        <v>56</v>
      </c>
      <c r="C64" s="38">
        <v>12.46</v>
      </c>
      <c r="D64" s="8">
        <v>7804.4</v>
      </c>
      <c r="E64" s="13">
        <f t="shared" si="0"/>
        <v>97242.82400000001</v>
      </c>
    </row>
    <row r="66" spans="1:5" ht="48" customHeight="1" thickBot="1">
      <c r="A66" s="99" t="s">
        <v>145</v>
      </c>
      <c r="B66" s="100"/>
      <c r="C66" s="100"/>
      <c r="D66" s="100"/>
      <c r="E66" s="100"/>
    </row>
    <row r="67" ht="15">
      <c r="A67" t="s">
        <v>146</v>
      </c>
    </row>
    <row r="68" spans="1:5" ht="15">
      <c r="A68" s="103" t="s">
        <v>96</v>
      </c>
      <c r="B68" s="103"/>
      <c r="C68" s="103"/>
      <c r="D68" s="103"/>
      <c r="E68" s="103"/>
    </row>
    <row r="70" spans="1:5" ht="15">
      <c r="A70" s="101" t="s">
        <v>122</v>
      </c>
      <c r="B70" s="101"/>
      <c r="C70" s="101"/>
      <c r="D70" s="101"/>
      <c r="E70" s="101"/>
    </row>
    <row r="71" spans="1:5" ht="15">
      <c r="A71" s="96" t="s">
        <v>1</v>
      </c>
      <c r="B71" s="96"/>
      <c r="C71" s="8"/>
      <c r="D71" s="8"/>
      <c r="E71" s="9">
        <v>7804.4</v>
      </c>
    </row>
    <row r="72" spans="1:5" ht="15">
      <c r="A72" s="96" t="s">
        <v>2</v>
      </c>
      <c r="B72" s="96"/>
      <c r="C72" s="8"/>
      <c r="D72" s="8"/>
      <c r="E72" s="9">
        <v>13.93</v>
      </c>
    </row>
    <row r="73" spans="1:5" ht="15">
      <c r="A73" s="97"/>
      <c r="B73" s="97"/>
      <c r="C73" s="8"/>
      <c r="D73" s="8"/>
      <c r="E73" s="14">
        <f>E71*E72</f>
        <v>108715.29199999999</v>
      </c>
    </row>
    <row r="74" spans="1:5" ht="45" customHeight="1">
      <c r="A74" s="10" t="s">
        <v>43</v>
      </c>
      <c r="B74" s="11" t="s">
        <v>3</v>
      </c>
      <c r="C74" s="98" t="s">
        <v>42</v>
      </c>
      <c r="D74" s="98"/>
      <c r="E74" s="98"/>
    </row>
    <row r="75" spans="1:5" ht="23.25">
      <c r="A75" s="42">
        <v>1</v>
      </c>
      <c r="B75" s="43" t="s">
        <v>44</v>
      </c>
      <c r="C75" s="33">
        <f>SUM(C78:C85)</f>
        <v>1.5177150000000004</v>
      </c>
      <c r="D75" s="8">
        <v>7804.4</v>
      </c>
      <c r="E75" s="52">
        <f>C75*D75</f>
        <v>11844.854946000003</v>
      </c>
    </row>
    <row r="76" spans="1:5" ht="15">
      <c r="A76" s="60"/>
      <c r="B76" s="61" t="s">
        <v>4</v>
      </c>
      <c r="C76" s="77"/>
      <c r="D76" s="8">
        <v>7804.4</v>
      </c>
      <c r="E76" s="13"/>
    </row>
    <row r="77" spans="1:5" ht="15">
      <c r="A77" s="3">
        <v>1.1</v>
      </c>
      <c r="B77" s="4" t="s">
        <v>45</v>
      </c>
      <c r="C77" s="5">
        <f>C78+C79</f>
        <v>1.0075</v>
      </c>
      <c r="D77" s="8">
        <v>7804.4</v>
      </c>
      <c r="E77" s="13">
        <f aca="true" t="shared" si="1" ref="E77:E122">C77*D77</f>
        <v>7862.933</v>
      </c>
    </row>
    <row r="78" spans="1:5" ht="15">
      <c r="A78" s="2"/>
      <c r="B78" s="4" t="s">
        <v>5</v>
      </c>
      <c r="C78" s="6">
        <v>1.0075</v>
      </c>
      <c r="D78" s="8">
        <v>7804.4</v>
      </c>
      <c r="E78" s="13">
        <f t="shared" si="1"/>
        <v>7862.933</v>
      </c>
    </row>
    <row r="79" spans="1:5" ht="15">
      <c r="A79" s="2"/>
      <c r="B79" s="4" t="s">
        <v>6</v>
      </c>
      <c r="C79" s="6"/>
      <c r="D79" s="8">
        <v>7804.4</v>
      </c>
      <c r="E79" s="13"/>
    </row>
    <row r="80" spans="1:5" ht="15">
      <c r="A80" s="2">
        <v>1.2</v>
      </c>
      <c r="B80" s="4" t="s">
        <v>125</v>
      </c>
      <c r="C80" s="6">
        <f>(C78+C79)*0.202</f>
        <v>0.20351500000000003</v>
      </c>
      <c r="D80" s="8">
        <v>7804.4</v>
      </c>
      <c r="E80" s="13">
        <f t="shared" si="1"/>
        <v>1588.312466</v>
      </c>
    </row>
    <row r="81" spans="1:5" ht="23.25">
      <c r="A81" s="2">
        <v>1.3</v>
      </c>
      <c r="B81" s="4" t="s">
        <v>147</v>
      </c>
      <c r="C81" s="6">
        <v>0.0087</v>
      </c>
      <c r="D81" s="8">
        <v>7804.4</v>
      </c>
      <c r="E81" s="13">
        <f t="shared" si="1"/>
        <v>67.89827999999999</v>
      </c>
    </row>
    <row r="82" spans="1:5" ht="15">
      <c r="A82" s="2">
        <v>1.4</v>
      </c>
      <c r="B82" s="45" t="s">
        <v>9</v>
      </c>
      <c r="C82" s="34"/>
      <c r="D82" s="8">
        <v>7804.4</v>
      </c>
      <c r="E82" s="13"/>
    </row>
    <row r="83" spans="1:5" ht="15">
      <c r="A83" s="2">
        <v>1.5</v>
      </c>
      <c r="B83" s="45" t="s">
        <v>10</v>
      </c>
      <c r="C83" s="34">
        <v>0.0816</v>
      </c>
      <c r="D83" s="8">
        <v>7804.4</v>
      </c>
      <c r="E83" s="13">
        <f t="shared" si="1"/>
        <v>636.8390400000001</v>
      </c>
    </row>
    <row r="84" spans="1:5" ht="15">
      <c r="A84" s="2">
        <v>1.6</v>
      </c>
      <c r="B84" s="45" t="s">
        <v>148</v>
      </c>
      <c r="C84" s="34">
        <v>0.1164</v>
      </c>
      <c r="D84" s="8">
        <v>7804.4</v>
      </c>
      <c r="E84" s="13">
        <f t="shared" si="1"/>
        <v>908.43216</v>
      </c>
    </row>
    <row r="85" spans="1:5" ht="15">
      <c r="A85" s="2">
        <v>1.7</v>
      </c>
      <c r="B85" s="45" t="s">
        <v>149</v>
      </c>
      <c r="C85" s="63">
        <v>0.1</v>
      </c>
      <c r="D85" s="8">
        <v>7804.4</v>
      </c>
      <c r="E85" s="13">
        <f t="shared" si="1"/>
        <v>780.44</v>
      </c>
    </row>
    <row r="86" spans="1:5" ht="15">
      <c r="A86" s="40">
        <v>2</v>
      </c>
      <c r="B86" s="43" t="s">
        <v>12</v>
      </c>
      <c r="C86" s="33">
        <f>SUM(C87:C99)</f>
        <v>2.767</v>
      </c>
      <c r="D86" s="8">
        <v>7804.4</v>
      </c>
      <c r="E86" s="52">
        <f t="shared" si="1"/>
        <v>21594.7748</v>
      </c>
    </row>
    <row r="87" spans="1:5" ht="15">
      <c r="A87" s="39">
        <v>2.1</v>
      </c>
      <c r="B87" s="45" t="s">
        <v>13</v>
      </c>
      <c r="C87" s="34">
        <v>0.6191</v>
      </c>
      <c r="D87" s="8">
        <v>7804.4</v>
      </c>
      <c r="E87" s="13">
        <f t="shared" si="1"/>
        <v>4831.70404</v>
      </c>
    </row>
    <row r="88" spans="1:5" ht="15">
      <c r="A88" s="39">
        <v>2.2</v>
      </c>
      <c r="B88" s="45" t="s">
        <v>14</v>
      </c>
      <c r="C88" s="34">
        <v>0.2333</v>
      </c>
      <c r="D88" s="8">
        <v>7804.4</v>
      </c>
      <c r="E88" s="13">
        <f t="shared" si="1"/>
        <v>1820.76652</v>
      </c>
    </row>
    <row r="89" spans="1:5" ht="23.25">
      <c r="A89" s="39">
        <v>2.3</v>
      </c>
      <c r="B89" s="45" t="s">
        <v>15</v>
      </c>
      <c r="C89" s="34">
        <v>1.373</v>
      </c>
      <c r="D89" s="8">
        <v>7804.4</v>
      </c>
      <c r="E89" s="13">
        <f t="shared" si="1"/>
        <v>10715.4412</v>
      </c>
    </row>
    <row r="90" spans="1:5" ht="23.25">
      <c r="A90" s="39">
        <v>2.4</v>
      </c>
      <c r="B90" s="45" t="s">
        <v>47</v>
      </c>
      <c r="C90" s="34">
        <v>0.0192</v>
      </c>
      <c r="D90" s="8">
        <v>7804.4</v>
      </c>
      <c r="E90" s="13">
        <f t="shared" si="1"/>
        <v>149.84447999999998</v>
      </c>
    </row>
    <row r="91" spans="1:5" ht="15">
      <c r="A91" s="39">
        <v>2.5</v>
      </c>
      <c r="B91" s="45" t="s">
        <v>16</v>
      </c>
      <c r="C91" s="34">
        <v>0.2607</v>
      </c>
      <c r="D91" s="8">
        <v>7804.4</v>
      </c>
      <c r="E91" s="13">
        <f t="shared" si="1"/>
        <v>2034.6070799999998</v>
      </c>
    </row>
    <row r="92" spans="1:5" ht="15">
      <c r="A92" s="39">
        <v>2.6</v>
      </c>
      <c r="B92" s="45" t="s">
        <v>48</v>
      </c>
      <c r="C92" s="34">
        <v>0.0668</v>
      </c>
      <c r="D92" s="8">
        <v>7804.4</v>
      </c>
      <c r="E92" s="13">
        <f t="shared" si="1"/>
        <v>521.3339199999999</v>
      </c>
    </row>
    <row r="93" spans="1:5" ht="23.25">
      <c r="A93" s="39">
        <v>2.7</v>
      </c>
      <c r="B93" s="45" t="s">
        <v>17</v>
      </c>
      <c r="C93" s="34">
        <v>0.0092</v>
      </c>
      <c r="D93" s="8">
        <v>7804.4</v>
      </c>
      <c r="E93" s="13">
        <f t="shared" si="1"/>
        <v>71.80048</v>
      </c>
    </row>
    <row r="94" spans="1:5" ht="15">
      <c r="A94" s="39">
        <v>2.8</v>
      </c>
      <c r="B94" s="45" t="s">
        <v>150</v>
      </c>
      <c r="C94" s="34"/>
      <c r="D94" s="8">
        <v>7804.4</v>
      </c>
      <c r="E94" s="13"/>
    </row>
    <row r="95" spans="1:5" ht="15">
      <c r="A95" s="39">
        <v>2.9</v>
      </c>
      <c r="B95" s="45" t="s">
        <v>18</v>
      </c>
      <c r="C95" s="34">
        <v>0.0483</v>
      </c>
      <c r="D95" s="8">
        <v>7804.4</v>
      </c>
      <c r="E95" s="13">
        <f t="shared" si="1"/>
        <v>376.95252</v>
      </c>
    </row>
    <row r="96" spans="1:5" ht="15">
      <c r="A96" s="46" t="s">
        <v>50</v>
      </c>
      <c r="B96" s="45" t="s">
        <v>19</v>
      </c>
      <c r="C96" s="34">
        <v>0.0144</v>
      </c>
      <c r="D96" s="8">
        <v>7804.4</v>
      </c>
      <c r="E96" s="13">
        <f t="shared" si="1"/>
        <v>112.38336</v>
      </c>
    </row>
    <row r="97" spans="1:5" ht="15">
      <c r="A97" s="39">
        <v>2.11</v>
      </c>
      <c r="B97" s="45" t="s">
        <v>20</v>
      </c>
      <c r="C97" s="34">
        <v>0.0542</v>
      </c>
      <c r="D97" s="8">
        <v>7804.4</v>
      </c>
      <c r="E97" s="13">
        <f t="shared" si="1"/>
        <v>422.99848</v>
      </c>
    </row>
    <row r="98" spans="1:5" ht="15">
      <c r="A98" s="39">
        <v>2.12</v>
      </c>
      <c r="B98" s="45" t="s">
        <v>21</v>
      </c>
      <c r="C98" s="34">
        <v>0.049</v>
      </c>
      <c r="D98" s="8">
        <v>7804.4</v>
      </c>
      <c r="E98" s="13">
        <f t="shared" si="1"/>
        <v>382.4156</v>
      </c>
    </row>
    <row r="99" spans="1:5" ht="23.25">
      <c r="A99" s="39">
        <v>2.13</v>
      </c>
      <c r="B99" s="45" t="s">
        <v>151</v>
      </c>
      <c r="C99" s="34">
        <v>0.0198</v>
      </c>
      <c r="D99" s="8">
        <v>7804.4</v>
      </c>
      <c r="E99" s="13">
        <f t="shared" si="1"/>
        <v>154.52712</v>
      </c>
    </row>
    <row r="100" spans="1:5" ht="23.25">
      <c r="A100" s="40">
        <v>3</v>
      </c>
      <c r="B100" s="43" t="s">
        <v>23</v>
      </c>
      <c r="C100" s="33">
        <f>SUM(C101:C103)</f>
        <v>2.6005</v>
      </c>
      <c r="D100" s="8">
        <v>7804.4</v>
      </c>
      <c r="E100" s="52">
        <f t="shared" si="1"/>
        <v>20295.3422</v>
      </c>
    </row>
    <row r="101" spans="1:5" ht="15">
      <c r="A101" s="39">
        <v>3.1</v>
      </c>
      <c r="B101" s="45" t="s">
        <v>24</v>
      </c>
      <c r="C101" s="34">
        <v>2.4367</v>
      </c>
      <c r="D101" s="8">
        <v>7804.4</v>
      </c>
      <c r="E101" s="13">
        <f t="shared" si="1"/>
        <v>19016.98148</v>
      </c>
    </row>
    <row r="102" spans="1:5" ht="15">
      <c r="A102" s="39">
        <v>3.2</v>
      </c>
      <c r="B102" s="45" t="s">
        <v>25</v>
      </c>
      <c r="C102" s="34">
        <v>0.163</v>
      </c>
      <c r="D102" s="8">
        <v>7804.4</v>
      </c>
      <c r="E102" s="13">
        <f t="shared" si="1"/>
        <v>1272.1172</v>
      </c>
    </row>
    <row r="103" spans="1:5" ht="15">
      <c r="A103" s="39">
        <v>3.3</v>
      </c>
      <c r="B103" s="45" t="s">
        <v>28</v>
      </c>
      <c r="C103" s="34">
        <v>0.0008</v>
      </c>
      <c r="D103" s="8">
        <v>7804.4</v>
      </c>
      <c r="E103" s="13">
        <f t="shared" si="1"/>
        <v>6.24352</v>
      </c>
    </row>
    <row r="104" spans="1:5" ht="23.25">
      <c r="A104" s="40">
        <v>4</v>
      </c>
      <c r="B104" s="43" t="s">
        <v>29</v>
      </c>
      <c r="C104" s="33">
        <f>SUM(C105:C111)</f>
        <v>2.63403268</v>
      </c>
      <c r="D104" s="8">
        <v>7804.4</v>
      </c>
      <c r="E104" s="52">
        <f t="shared" si="1"/>
        <v>20557.044647791998</v>
      </c>
    </row>
    <row r="105" spans="1:5" ht="23.25">
      <c r="A105" s="39">
        <v>4.1</v>
      </c>
      <c r="B105" s="45" t="s">
        <v>51</v>
      </c>
      <c r="C105" s="34">
        <v>1.8294</v>
      </c>
      <c r="D105" s="8">
        <v>7804.4</v>
      </c>
      <c r="E105" s="13">
        <f t="shared" si="1"/>
        <v>14277.369359999999</v>
      </c>
    </row>
    <row r="106" spans="1:5" ht="15">
      <c r="A106" s="39">
        <v>4.2</v>
      </c>
      <c r="B106" s="45" t="s">
        <v>125</v>
      </c>
      <c r="C106" s="34">
        <f>C105*0.202</f>
        <v>0.3695388</v>
      </c>
      <c r="D106" s="8">
        <v>7804.4</v>
      </c>
      <c r="E106" s="13">
        <f t="shared" si="1"/>
        <v>2884.02861072</v>
      </c>
    </row>
    <row r="107" spans="1:5" ht="15">
      <c r="A107" s="39">
        <v>4.3</v>
      </c>
      <c r="B107" s="45" t="s">
        <v>30</v>
      </c>
      <c r="C107" s="34">
        <f>(C105+C106)*0.1</f>
        <v>0.21989388</v>
      </c>
      <c r="D107" s="8">
        <v>7804.4</v>
      </c>
      <c r="E107" s="13">
        <f t="shared" si="1"/>
        <v>1716.139797072</v>
      </c>
    </row>
    <row r="108" spans="1:5" ht="15">
      <c r="A108" s="39">
        <v>4.4</v>
      </c>
      <c r="B108" s="45" t="s">
        <v>152</v>
      </c>
      <c r="C108" s="34">
        <v>0.0157</v>
      </c>
      <c r="D108" s="8">
        <v>7804.4</v>
      </c>
      <c r="E108" s="13">
        <f t="shared" si="1"/>
        <v>122.52907999999998</v>
      </c>
    </row>
    <row r="109" spans="1:5" ht="15">
      <c r="A109" s="39">
        <v>4.5</v>
      </c>
      <c r="B109" s="45" t="s">
        <v>33</v>
      </c>
      <c r="C109" s="34">
        <v>0.0036000000000000003</v>
      </c>
      <c r="D109" s="8">
        <v>7804.4</v>
      </c>
      <c r="E109" s="13">
        <f t="shared" si="1"/>
        <v>28.095840000000003</v>
      </c>
    </row>
    <row r="110" spans="1:5" ht="15">
      <c r="A110" s="39">
        <v>4.6</v>
      </c>
      <c r="B110" s="45" t="s">
        <v>34</v>
      </c>
      <c r="C110" s="34">
        <v>0.08</v>
      </c>
      <c r="D110" s="8">
        <v>7804.4</v>
      </c>
      <c r="E110" s="13">
        <f t="shared" si="1"/>
        <v>624.352</v>
      </c>
    </row>
    <row r="111" spans="1:5" ht="15">
      <c r="A111" s="39">
        <v>4.7</v>
      </c>
      <c r="B111" s="45" t="s">
        <v>52</v>
      </c>
      <c r="C111" s="34">
        <v>0.1159</v>
      </c>
      <c r="D111" s="8">
        <v>7804.4</v>
      </c>
      <c r="E111" s="13">
        <f t="shared" si="1"/>
        <v>904.52996</v>
      </c>
    </row>
    <row r="112" spans="1:5" ht="15">
      <c r="A112" s="40">
        <v>5</v>
      </c>
      <c r="B112" s="43" t="s">
        <v>35</v>
      </c>
      <c r="C112" s="33">
        <f>SUM(C113:C116)</f>
        <v>1.2856634</v>
      </c>
      <c r="D112" s="8">
        <v>7804.4</v>
      </c>
      <c r="E112" s="52">
        <f t="shared" si="1"/>
        <v>10033.83143896</v>
      </c>
    </row>
    <row r="113" spans="1:5" ht="23.25">
      <c r="A113" s="39">
        <v>5.1</v>
      </c>
      <c r="B113" s="45" t="s">
        <v>53</v>
      </c>
      <c r="C113" s="34">
        <v>0.6617</v>
      </c>
      <c r="D113" s="8">
        <v>7804.4</v>
      </c>
      <c r="E113" s="13">
        <f t="shared" si="1"/>
        <v>5164.171479999999</v>
      </c>
    </row>
    <row r="114" spans="1:5" ht="15">
      <c r="A114" s="39">
        <v>5.2</v>
      </c>
      <c r="B114" s="45" t="s">
        <v>125</v>
      </c>
      <c r="C114" s="34">
        <f>C113*0.202</f>
        <v>0.1336634</v>
      </c>
      <c r="D114" s="8">
        <v>7804.4</v>
      </c>
      <c r="E114" s="13">
        <f t="shared" si="1"/>
        <v>1043.1626389599999</v>
      </c>
    </row>
    <row r="115" spans="1:5" ht="15">
      <c r="A115" s="39">
        <v>5.3</v>
      </c>
      <c r="B115" s="45" t="s">
        <v>36</v>
      </c>
      <c r="C115" s="34">
        <v>0.2159</v>
      </c>
      <c r="D115" s="8">
        <v>7804.4</v>
      </c>
      <c r="E115" s="13">
        <f t="shared" si="1"/>
        <v>1684.96996</v>
      </c>
    </row>
    <row r="116" spans="1:5" ht="15">
      <c r="A116" s="39">
        <v>5.4</v>
      </c>
      <c r="B116" s="45" t="s">
        <v>37</v>
      </c>
      <c r="C116" s="34">
        <v>0.2744</v>
      </c>
      <c r="D116" s="8">
        <v>7804.4</v>
      </c>
      <c r="E116" s="13">
        <f t="shared" si="1"/>
        <v>2141.5273599999996</v>
      </c>
    </row>
    <row r="117" spans="1:5" ht="15">
      <c r="A117" s="40">
        <v>6</v>
      </c>
      <c r="B117" s="43" t="s">
        <v>54</v>
      </c>
      <c r="C117" s="33">
        <f>C125*18.5%</f>
        <v>2.57705</v>
      </c>
      <c r="D117" s="8">
        <v>7804.4</v>
      </c>
      <c r="E117" s="52">
        <f t="shared" si="1"/>
        <v>20112.329019999997</v>
      </c>
    </row>
    <row r="118" spans="1:5" ht="15">
      <c r="A118" s="44">
        <v>6.1</v>
      </c>
      <c r="B118" s="43" t="s">
        <v>128</v>
      </c>
      <c r="C118" s="33">
        <f>C125*9.85%</f>
        <v>1.372105</v>
      </c>
      <c r="D118" s="8">
        <v>7804.4</v>
      </c>
      <c r="E118" s="52">
        <f t="shared" si="1"/>
        <v>10708.456261999998</v>
      </c>
    </row>
    <row r="119" spans="1:5" ht="15">
      <c r="A119" s="40">
        <v>7</v>
      </c>
      <c r="B119" s="43" t="s">
        <v>38</v>
      </c>
      <c r="C119" s="33">
        <v>0.009</v>
      </c>
      <c r="D119" s="8">
        <v>7804.4</v>
      </c>
      <c r="E119" s="52">
        <v>70.54</v>
      </c>
    </row>
    <row r="120" spans="1:5" ht="15">
      <c r="A120" s="40">
        <v>8</v>
      </c>
      <c r="B120" s="43" t="s">
        <v>39</v>
      </c>
      <c r="C120" s="37">
        <f>C119+C117+C112+C104+C100+C86+C75</f>
        <v>13.39096108</v>
      </c>
      <c r="D120" s="8">
        <v>7804.4</v>
      </c>
      <c r="E120" s="52">
        <f>E75+E86+E100+E104+E112+E117+E119</f>
        <v>104508.71705275199</v>
      </c>
    </row>
    <row r="121" spans="1:5" ht="15">
      <c r="A121" s="47">
        <v>9</v>
      </c>
      <c r="B121" s="45" t="s">
        <v>40</v>
      </c>
      <c r="C121" s="34">
        <v>0.4686</v>
      </c>
      <c r="D121" s="8">
        <v>7804.4</v>
      </c>
      <c r="E121" s="13">
        <f t="shared" si="1"/>
        <v>3657.14184</v>
      </c>
    </row>
    <row r="122" spans="1:5" ht="15">
      <c r="A122" s="47">
        <v>10</v>
      </c>
      <c r="B122" s="45" t="s">
        <v>55</v>
      </c>
      <c r="C122" s="34">
        <v>0.0704</v>
      </c>
      <c r="D122" s="8">
        <v>7804.4</v>
      </c>
      <c r="E122" s="13">
        <f t="shared" si="1"/>
        <v>549.42976</v>
      </c>
    </row>
    <row r="123" spans="1:5" ht="15">
      <c r="A123" s="40">
        <v>11</v>
      </c>
      <c r="B123" s="69" t="s">
        <v>41</v>
      </c>
      <c r="C123" s="33">
        <f>C120+C121+C122</f>
        <v>13.92996108</v>
      </c>
      <c r="D123" s="8">
        <v>7804.4</v>
      </c>
      <c r="E123" s="52">
        <f>E120+E121+E122</f>
        <v>108715.28865275199</v>
      </c>
    </row>
    <row r="124" ht="15">
      <c r="C124" s="73"/>
    </row>
    <row r="125" ht="15">
      <c r="C125" s="74">
        <v>13.93</v>
      </c>
    </row>
  </sheetData>
  <sheetProtection/>
  <mergeCells count="14">
    <mergeCell ref="A8:B8"/>
    <mergeCell ref="C9:E9"/>
    <mergeCell ref="A1:E1"/>
    <mergeCell ref="A3:E3"/>
    <mergeCell ref="A5:E5"/>
    <mergeCell ref="A6:B6"/>
    <mergeCell ref="A7:B7"/>
    <mergeCell ref="A72:B72"/>
    <mergeCell ref="A73:B73"/>
    <mergeCell ref="C74:E74"/>
    <mergeCell ref="A66:E66"/>
    <mergeCell ref="A68:E68"/>
    <mergeCell ref="A70:E70"/>
    <mergeCell ref="A71:B71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16.57421875" style="0" hidden="1" customWidth="1"/>
    <col min="4" max="4" width="17.7109375" style="0" hidden="1" customWidth="1"/>
    <col min="5" max="5" width="32.7109375" style="0" customWidth="1"/>
  </cols>
  <sheetData>
    <row r="1" spans="1:5" ht="36.7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97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102" t="s">
        <v>0</v>
      </c>
      <c r="B7" s="102"/>
      <c r="C7" s="102"/>
      <c r="D7" s="102"/>
      <c r="E7" s="102"/>
    </row>
    <row r="8" spans="1:5" ht="15">
      <c r="A8" s="96" t="s">
        <v>1</v>
      </c>
      <c r="B8" s="96"/>
      <c r="C8" s="8"/>
      <c r="D8" s="8"/>
      <c r="E8" s="9">
        <v>1136.8</v>
      </c>
    </row>
    <row r="9" spans="1:5" ht="15">
      <c r="A9" s="96" t="s">
        <v>2</v>
      </c>
      <c r="B9" s="96"/>
      <c r="C9" s="8"/>
      <c r="D9" s="8"/>
      <c r="E9" s="9">
        <v>8.29</v>
      </c>
    </row>
    <row r="10" spans="1:5" ht="15">
      <c r="A10" s="97"/>
      <c r="B10" s="97"/>
      <c r="C10" s="8"/>
      <c r="D10" s="8"/>
      <c r="E10" s="14">
        <f>E8*E9</f>
        <v>9424.071999999998</v>
      </c>
    </row>
    <row r="11" spans="1:5" ht="57" customHeight="1">
      <c r="A11" s="10" t="s">
        <v>43</v>
      </c>
      <c r="B11" s="11" t="s">
        <v>3</v>
      </c>
      <c r="C11" s="98" t="s">
        <v>42</v>
      </c>
      <c r="D11" s="98"/>
      <c r="E11" s="98"/>
    </row>
    <row r="12" spans="1:5" ht="23.25">
      <c r="A12" s="42">
        <v>1</v>
      </c>
      <c r="B12" s="43" t="s">
        <v>44</v>
      </c>
      <c r="C12" s="33">
        <f>SUM(C15:C23)</f>
        <v>1.1583136</v>
      </c>
      <c r="D12" s="8">
        <v>1136.8</v>
      </c>
      <c r="E12" s="52">
        <f aca="true" t="shared" si="0" ref="E12:E67">C12*D12</f>
        <v>1316.77090048</v>
      </c>
    </row>
    <row r="13" spans="1:5" ht="15">
      <c r="A13" s="2"/>
      <c r="B13" s="2" t="s">
        <v>4</v>
      </c>
      <c r="C13" s="49"/>
      <c r="D13" s="8">
        <f>E8</f>
        <v>1136.8</v>
      </c>
      <c r="E13" s="13"/>
    </row>
    <row r="14" spans="1:5" ht="15">
      <c r="A14" s="3">
        <v>1.1</v>
      </c>
      <c r="B14" s="2" t="s">
        <v>45</v>
      </c>
      <c r="C14" s="5">
        <f>C15+C16</f>
        <v>0.7268</v>
      </c>
      <c r="D14" s="8">
        <f>E8</f>
        <v>1136.8</v>
      </c>
      <c r="E14" s="13">
        <f t="shared" si="0"/>
        <v>826.22624</v>
      </c>
    </row>
    <row r="15" spans="1:5" ht="15">
      <c r="A15" s="2"/>
      <c r="B15" s="2" t="s">
        <v>5</v>
      </c>
      <c r="C15" s="6">
        <v>0.7268</v>
      </c>
      <c r="D15" s="8">
        <f>E8</f>
        <v>1136.8</v>
      </c>
      <c r="E15" s="13">
        <f t="shared" si="0"/>
        <v>826.22624</v>
      </c>
    </row>
    <row r="16" spans="1:5" ht="15">
      <c r="A16" s="2"/>
      <c r="B16" s="2" t="s">
        <v>6</v>
      </c>
      <c r="C16" s="6"/>
      <c r="D16" s="8">
        <f>E8</f>
        <v>1136.8</v>
      </c>
      <c r="E16" s="13"/>
    </row>
    <row r="17" spans="1:5" ht="15">
      <c r="A17" s="2">
        <v>1.2</v>
      </c>
      <c r="B17" s="4" t="s">
        <v>125</v>
      </c>
      <c r="C17" s="6">
        <f>(C15+C16)*0.202</f>
        <v>0.14681360000000002</v>
      </c>
      <c r="D17" s="8">
        <f>E8</f>
        <v>1136.8</v>
      </c>
      <c r="E17" s="13">
        <f t="shared" si="0"/>
        <v>166.89770048000003</v>
      </c>
    </row>
    <row r="18" spans="1:5" ht="15">
      <c r="A18" s="2">
        <v>1.3</v>
      </c>
      <c r="B18" s="2" t="s">
        <v>7</v>
      </c>
      <c r="C18" s="7">
        <v>0.0124</v>
      </c>
      <c r="D18" s="8">
        <f>E8</f>
        <v>1136.8</v>
      </c>
      <c r="E18" s="13">
        <f t="shared" si="0"/>
        <v>14.096319999999999</v>
      </c>
    </row>
    <row r="19" spans="1:5" ht="15">
      <c r="A19" s="2">
        <v>1.4</v>
      </c>
      <c r="B19" s="2" t="s">
        <v>8</v>
      </c>
      <c r="C19" s="7">
        <v>0.0969</v>
      </c>
      <c r="D19" s="8">
        <f>E8</f>
        <v>1136.8</v>
      </c>
      <c r="E19" s="13">
        <f t="shared" si="0"/>
        <v>110.15592</v>
      </c>
    </row>
    <row r="20" spans="1:5" ht="15">
      <c r="A20" s="2">
        <v>1.5</v>
      </c>
      <c r="B20" s="39" t="s">
        <v>9</v>
      </c>
      <c r="C20" s="34"/>
      <c r="D20" s="8">
        <f>E8</f>
        <v>1136.8</v>
      </c>
      <c r="E20" s="13"/>
    </row>
    <row r="21" spans="1:5" ht="15">
      <c r="A21" s="2">
        <v>1.6</v>
      </c>
      <c r="B21" s="39" t="s">
        <v>10</v>
      </c>
      <c r="C21" s="34">
        <v>0.075</v>
      </c>
      <c r="D21" s="8">
        <f>E8</f>
        <v>1136.8</v>
      </c>
      <c r="E21" s="13">
        <f t="shared" si="0"/>
        <v>85.25999999999999</v>
      </c>
    </row>
    <row r="22" spans="1:5" ht="15">
      <c r="A22" s="2">
        <v>1.7</v>
      </c>
      <c r="B22" s="39" t="s">
        <v>11</v>
      </c>
      <c r="C22" s="35">
        <v>0.1004</v>
      </c>
      <c r="D22" s="8">
        <f>E8</f>
        <v>1136.8</v>
      </c>
      <c r="E22" s="13">
        <f t="shared" si="0"/>
        <v>114.13472</v>
      </c>
    </row>
    <row r="23" spans="1:5" ht="15">
      <c r="A23" s="2">
        <v>1.8</v>
      </c>
      <c r="B23" s="39" t="s">
        <v>46</v>
      </c>
      <c r="C23" s="34"/>
      <c r="D23" s="8">
        <f>E8</f>
        <v>1136.8</v>
      </c>
      <c r="E23" s="13"/>
    </row>
    <row r="24" spans="1:5" ht="15">
      <c r="A24" s="40">
        <v>2</v>
      </c>
      <c r="B24" s="44" t="s">
        <v>12</v>
      </c>
      <c r="C24" s="33">
        <f>SUM(C25:C38)</f>
        <v>1.8738</v>
      </c>
      <c r="D24" s="8">
        <f>E8</f>
        <v>1136.8</v>
      </c>
      <c r="E24" s="52">
        <f t="shared" si="0"/>
        <v>2130.13584</v>
      </c>
    </row>
    <row r="25" spans="1:5" ht="15">
      <c r="A25" s="39">
        <v>2.1</v>
      </c>
      <c r="B25" s="39" t="s">
        <v>13</v>
      </c>
      <c r="C25" s="34">
        <v>0.601</v>
      </c>
      <c r="D25" s="8">
        <f>E8</f>
        <v>1136.8</v>
      </c>
      <c r="E25" s="13">
        <f t="shared" si="0"/>
        <v>683.2167999999999</v>
      </c>
    </row>
    <row r="26" spans="1:5" ht="15">
      <c r="A26" s="39">
        <v>2.2</v>
      </c>
      <c r="B26" s="39" t="s">
        <v>14</v>
      </c>
      <c r="C26" s="34">
        <v>0.2161</v>
      </c>
      <c r="D26" s="8">
        <f>E8</f>
        <v>1136.8</v>
      </c>
      <c r="E26" s="13">
        <f t="shared" si="0"/>
        <v>245.66248</v>
      </c>
    </row>
    <row r="27" spans="1:5" ht="15">
      <c r="A27" s="39">
        <v>2.3</v>
      </c>
      <c r="B27" s="45" t="s">
        <v>15</v>
      </c>
      <c r="C27" s="34">
        <v>0.6313</v>
      </c>
      <c r="D27" s="8">
        <f>E8</f>
        <v>1136.8</v>
      </c>
      <c r="E27" s="13">
        <f t="shared" si="0"/>
        <v>717.66184</v>
      </c>
    </row>
    <row r="28" spans="1:5" ht="23.25">
      <c r="A28" s="39">
        <v>2.4</v>
      </c>
      <c r="B28" s="45" t="s">
        <v>47</v>
      </c>
      <c r="C28" s="34">
        <v>0.047</v>
      </c>
      <c r="D28" s="8">
        <f>E8</f>
        <v>1136.8</v>
      </c>
      <c r="E28" s="13">
        <f t="shared" si="0"/>
        <v>53.4296</v>
      </c>
    </row>
    <row r="29" spans="1:5" ht="15">
      <c r="A29" s="39">
        <v>2.5</v>
      </c>
      <c r="B29" s="39" t="s">
        <v>16</v>
      </c>
      <c r="C29" s="34">
        <v>0.2332</v>
      </c>
      <c r="D29" s="12">
        <f>E8</f>
        <v>1136.8</v>
      </c>
      <c r="E29" s="13">
        <f t="shared" si="0"/>
        <v>265.10175999999996</v>
      </c>
    </row>
    <row r="30" spans="1:5" ht="15">
      <c r="A30" s="39">
        <v>2.6</v>
      </c>
      <c r="B30" s="39" t="s">
        <v>48</v>
      </c>
      <c r="C30" s="34"/>
      <c r="D30" s="8">
        <f>E8</f>
        <v>1136.8</v>
      </c>
      <c r="E30" s="13">
        <f t="shared" si="0"/>
        <v>0</v>
      </c>
    </row>
    <row r="31" spans="1:5" ht="23.25">
      <c r="A31" s="39">
        <v>2.7</v>
      </c>
      <c r="B31" s="45" t="s">
        <v>17</v>
      </c>
      <c r="C31" s="34">
        <v>0.0092</v>
      </c>
      <c r="D31" s="8">
        <f>D30</f>
        <v>1136.8</v>
      </c>
      <c r="E31" s="13">
        <f t="shared" si="0"/>
        <v>10.458559999999999</v>
      </c>
    </row>
    <row r="32" spans="1:5" ht="15">
      <c r="A32" s="39">
        <v>2.8</v>
      </c>
      <c r="B32" s="39" t="s">
        <v>49</v>
      </c>
      <c r="C32" s="34">
        <v>0.0059</v>
      </c>
      <c r="D32" s="8">
        <f>D31</f>
        <v>1136.8</v>
      </c>
      <c r="E32" s="13">
        <f t="shared" si="0"/>
        <v>6.70712</v>
      </c>
    </row>
    <row r="33" spans="1:5" ht="15">
      <c r="A33" s="39">
        <v>2.9</v>
      </c>
      <c r="B33" s="39" t="s">
        <v>18</v>
      </c>
      <c r="C33" s="34">
        <v>0.0484</v>
      </c>
      <c r="D33" s="8">
        <f>D31</f>
        <v>1136.8</v>
      </c>
      <c r="E33" s="13">
        <f t="shared" si="0"/>
        <v>55.021119999999996</v>
      </c>
    </row>
    <row r="34" spans="1:5" ht="15">
      <c r="A34" s="46" t="s">
        <v>50</v>
      </c>
      <c r="B34" s="39" t="s">
        <v>19</v>
      </c>
      <c r="C34" s="34">
        <v>0.0145</v>
      </c>
      <c r="D34" s="8">
        <f>D31</f>
        <v>1136.8</v>
      </c>
      <c r="E34" s="13">
        <f t="shared" si="0"/>
        <v>16.4836</v>
      </c>
    </row>
    <row r="35" spans="1:5" ht="15">
      <c r="A35" s="39">
        <v>2.11</v>
      </c>
      <c r="B35" s="45" t="s">
        <v>20</v>
      </c>
      <c r="C35" s="34">
        <v>0.0263</v>
      </c>
      <c r="D35" s="8">
        <f>D32</f>
        <v>1136.8</v>
      </c>
      <c r="E35" s="13">
        <f t="shared" si="0"/>
        <v>29.89784</v>
      </c>
    </row>
    <row r="36" spans="1:5" ht="15">
      <c r="A36" s="39">
        <v>2.12</v>
      </c>
      <c r="B36" s="39" t="s">
        <v>21</v>
      </c>
      <c r="C36" s="34">
        <v>0.021</v>
      </c>
      <c r="D36" s="8">
        <f>D35</f>
        <v>1136.8</v>
      </c>
      <c r="E36" s="13">
        <f t="shared" si="0"/>
        <v>23.8728</v>
      </c>
    </row>
    <row r="37" spans="1:5" ht="23.25">
      <c r="A37" s="39">
        <v>2.13</v>
      </c>
      <c r="B37" s="45" t="s">
        <v>22</v>
      </c>
      <c r="C37" s="34">
        <v>0.0199</v>
      </c>
      <c r="D37" s="8">
        <f>D35</f>
        <v>1136.8</v>
      </c>
      <c r="E37" s="13">
        <f t="shared" si="0"/>
        <v>22.622320000000002</v>
      </c>
    </row>
    <row r="38" spans="1:5" ht="15">
      <c r="A38" s="39">
        <v>2.14</v>
      </c>
      <c r="B38" s="45" t="s">
        <v>46</v>
      </c>
      <c r="C38" s="34"/>
      <c r="D38" s="8">
        <f>D35</f>
        <v>1136.8</v>
      </c>
      <c r="E38" s="13">
        <f t="shared" si="0"/>
        <v>0</v>
      </c>
    </row>
    <row r="39" spans="1:5" ht="23.25">
      <c r="A39" s="40">
        <v>3</v>
      </c>
      <c r="B39" s="43" t="s">
        <v>23</v>
      </c>
      <c r="C39" s="33">
        <f>SUM(C40:C44)</f>
        <v>0</v>
      </c>
      <c r="D39" s="8">
        <f>D36</f>
        <v>1136.8</v>
      </c>
      <c r="E39" s="52">
        <f t="shared" si="0"/>
        <v>0</v>
      </c>
    </row>
    <row r="40" spans="1:5" ht="15" hidden="1">
      <c r="A40" s="39">
        <v>3.1</v>
      </c>
      <c r="B40" s="39" t="s">
        <v>24</v>
      </c>
      <c r="C40" s="34"/>
      <c r="D40" s="8">
        <f>D39</f>
        <v>1136.8</v>
      </c>
      <c r="E40" s="13">
        <f t="shared" si="0"/>
        <v>0</v>
      </c>
    </row>
    <row r="41" spans="1:5" ht="15" hidden="1">
      <c r="A41" s="39">
        <v>3.2</v>
      </c>
      <c r="B41" s="39" t="s">
        <v>25</v>
      </c>
      <c r="C41" s="34"/>
      <c r="D41" s="8">
        <f>D40</f>
        <v>1136.8</v>
      </c>
      <c r="E41" s="13">
        <f t="shared" si="0"/>
        <v>0</v>
      </c>
    </row>
    <row r="42" spans="1:5" ht="15" hidden="1">
      <c r="A42" s="39">
        <v>3.3</v>
      </c>
      <c r="B42" s="39" t="s">
        <v>26</v>
      </c>
      <c r="C42" s="34"/>
      <c r="D42" s="8">
        <f>D40</f>
        <v>1136.8</v>
      </c>
      <c r="E42" s="13">
        <f t="shared" si="0"/>
        <v>0</v>
      </c>
    </row>
    <row r="43" spans="1:5" ht="15" hidden="1">
      <c r="A43" s="39">
        <v>3.4</v>
      </c>
      <c r="B43" s="39" t="s">
        <v>27</v>
      </c>
      <c r="C43" s="34"/>
      <c r="D43" s="8">
        <f>D40</f>
        <v>1136.8</v>
      </c>
      <c r="E43" s="13">
        <f t="shared" si="0"/>
        <v>0</v>
      </c>
    </row>
    <row r="44" spans="1:5" ht="15" hidden="1">
      <c r="A44" s="39">
        <v>3.5</v>
      </c>
      <c r="B44" s="39" t="s">
        <v>28</v>
      </c>
      <c r="C44" s="34"/>
      <c r="D44" s="8">
        <f>D40</f>
        <v>1136.8</v>
      </c>
      <c r="E44" s="13">
        <f t="shared" si="0"/>
        <v>0</v>
      </c>
    </row>
    <row r="45" spans="1:5" ht="23.25">
      <c r="A45" s="40">
        <v>4</v>
      </c>
      <c r="B45" s="43" t="s">
        <v>29</v>
      </c>
      <c r="C45" s="33">
        <f>SUM(C46:C53)</f>
        <v>2.4542548</v>
      </c>
      <c r="D45" s="8">
        <f>D42</f>
        <v>1136.8</v>
      </c>
      <c r="E45" s="52">
        <f t="shared" si="0"/>
        <v>2789.9968566400003</v>
      </c>
    </row>
    <row r="46" spans="1:5" ht="23.25">
      <c r="A46" s="39">
        <v>4.1</v>
      </c>
      <c r="B46" s="45" t="s">
        <v>51</v>
      </c>
      <c r="C46" s="34">
        <v>1.6874</v>
      </c>
      <c r="D46" s="8">
        <f>D44</f>
        <v>1136.8</v>
      </c>
      <c r="E46" s="13">
        <f t="shared" si="0"/>
        <v>1918.23632</v>
      </c>
    </row>
    <row r="47" spans="1:5" ht="15">
      <c r="A47" s="39">
        <v>4.2</v>
      </c>
      <c r="B47" s="45" t="s">
        <v>125</v>
      </c>
      <c r="C47" s="34">
        <f>C46*0.202</f>
        <v>0.3408548</v>
      </c>
      <c r="D47" s="8">
        <f>D44</f>
        <v>1136.8</v>
      </c>
      <c r="E47" s="13">
        <f t="shared" si="0"/>
        <v>387.48373664</v>
      </c>
    </row>
    <row r="48" spans="1:5" ht="15">
      <c r="A48" s="39">
        <v>4.3</v>
      </c>
      <c r="B48" s="39" t="s">
        <v>30</v>
      </c>
      <c r="C48" s="34">
        <v>0.2078</v>
      </c>
      <c r="D48" s="8">
        <f>D44</f>
        <v>1136.8</v>
      </c>
      <c r="E48" s="13">
        <f t="shared" si="0"/>
        <v>236.22704000000002</v>
      </c>
    </row>
    <row r="49" spans="1:5" ht="15">
      <c r="A49" s="39">
        <v>4.4</v>
      </c>
      <c r="B49" s="39" t="s">
        <v>31</v>
      </c>
      <c r="C49" s="34">
        <v>0.0212</v>
      </c>
      <c r="D49" s="8">
        <f>D44</f>
        <v>1136.8</v>
      </c>
      <c r="E49" s="13">
        <f t="shared" si="0"/>
        <v>24.10016</v>
      </c>
    </row>
    <row r="50" spans="1:5" ht="15">
      <c r="A50" s="39">
        <v>4.5</v>
      </c>
      <c r="B50" s="39" t="s">
        <v>32</v>
      </c>
      <c r="C50" s="34">
        <v>0.019</v>
      </c>
      <c r="D50" s="8">
        <f>D45</f>
        <v>1136.8</v>
      </c>
      <c r="E50" s="13">
        <f t="shared" si="0"/>
        <v>21.5992</v>
      </c>
    </row>
    <row r="51" spans="1:5" ht="15">
      <c r="A51" s="39">
        <v>4.6</v>
      </c>
      <c r="B51" s="39" t="s">
        <v>33</v>
      </c>
      <c r="C51" s="34">
        <v>0.0036000000000000003</v>
      </c>
      <c r="D51" s="8">
        <f>D45</f>
        <v>1136.8</v>
      </c>
      <c r="E51" s="13">
        <f t="shared" si="0"/>
        <v>4.09248</v>
      </c>
    </row>
    <row r="52" spans="1:5" ht="15">
      <c r="A52" s="39">
        <v>4.7</v>
      </c>
      <c r="B52" s="39" t="s">
        <v>34</v>
      </c>
      <c r="C52" s="34">
        <v>0.011</v>
      </c>
      <c r="D52" s="8">
        <f>D45</f>
        <v>1136.8</v>
      </c>
      <c r="E52" s="13">
        <f t="shared" si="0"/>
        <v>12.5048</v>
      </c>
    </row>
    <row r="53" spans="1:5" ht="15">
      <c r="A53" s="39">
        <v>4.8</v>
      </c>
      <c r="B53" s="39" t="s">
        <v>52</v>
      </c>
      <c r="C53" s="34">
        <v>0.1634</v>
      </c>
      <c r="D53" s="8">
        <f>D46</f>
        <v>1136.8</v>
      </c>
      <c r="E53" s="13">
        <f t="shared" si="0"/>
        <v>185.75311999999997</v>
      </c>
    </row>
    <row r="54" spans="1:5" ht="15">
      <c r="A54" s="40">
        <v>5</v>
      </c>
      <c r="B54" s="44" t="s">
        <v>35</v>
      </c>
      <c r="C54" s="33">
        <f>SUM(C55:C59)</f>
        <v>0.7180460000000001</v>
      </c>
      <c r="D54" s="8">
        <f>D44</f>
        <v>1136.8</v>
      </c>
      <c r="E54" s="52">
        <f t="shared" si="0"/>
        <v>816.2746928</v>
      </c>
    </row>
    <row r="55" spans="1:5" ht="23.25">
      <c r="A55" s="39">
        <v>5.1</v>
      </c>
      <c r="B55" s="45" t="s">
        <v>53</v>
      </c>
      <c r="C55" s="34">
        <v>0.223</v>
      </c>
      <c r="D55" s="8">
        <f>D44</f>
        <v>1136.8</v>
      </c>
      <c r="E55" s="13">
        <f t="shared" si="0"/>
        <v>253.50639999999999</v>
      </c>
    </row>
    <row r="56" spans="1:5" ht="15">
      <c r="A56" s="39">
        <v>5.2</v>
      </c>
      <c r="B56" s="45" t="s">
        <v>125</v>
      </c>
      <c r="C56" s="34">
        <f>C55*0.202</f>
        <v>0.045046</v>
      </c>
      <c r="D56" s="8">
        <f>D44</f>
        <v>1136.8</v>
      </c>
      <c r="E56" s="13">
        <f t="shared" si="0"/>
        <v>51.2082928</v>
      </c>
    </row>
    <row r="57" spans="1:5" ht="15">
      <c r="A57" s="39">
        <v>5.3</v>
      </c>
      <c r="B57" s="39" t="s">
        <v>36</v>
      </c>
      <c r="C57" s="34">
        <v>0.18</v>
      </c>
      <c r="D57" s="8">
        <f>D45</f>
        <v>1136.8</v>
      </c>
      <c r="E57" s="13">
        <f t="shared" si="0"/>
        <v>204.624</v>
      </c>
    </row>
    <row r="58" spans="1:5" ht="15">
      <c r="A58" s="39">
        <v>5.4</v>
      </c>
      <c r="B58" s="39" t="s">
        <v>37</v>
      </c>
      <c r="C58" s="34">
        <v>0.261</v>
      </c>
      <c r="D58" s="8">
        <f>D46</f>
        <v>1136.8</v>
      </c>
      <c r="E58" s="13">
        <f t="shared" si="0"/>
        <v>296.7048</v>
      </c>
    </row>
    <row r="59" spans="1:5" ht="15">
      <c r="A59" s="39">
        <v>5.5</v>
      </c>
      <c r="B59" s="39" t="s">
        <v>46</v>
      </c>
      <c r="C59" s="34">
        <v>0.009</v>
      </c>
      <c r="D59" s="8">
        <f>D49</f>
        <v>1136.8</v>
      </c>
      <c r="E59" s="13">
        <f t="shared" si="0"/>
        <v>10.2312</v>
      </c>
    </row>
    <row r="60" spans="1:5" ht="15">
      <c r="A60" s="40">
        <v>6</v>
      </c>
      <c r="B60" s="43" t="s">
        <v>54</v>
      </c>
      <c r="C60" s="33">
        <v>2.0766</v>
      </c>
      <c r="D60" s="8">
        <f>D49</f>
        <v>1136.8</v>
      </c>
      <c r="E60" s="52">
        <f t="shared" si="0"/>
        <v>2360.67888</v>
      </c>
    </row>
    <row r="61" spans="1:5" ht="15" hidden="1">
      <c r="A61" s="2">
        <v>6.1</v>
      </c>
      <c r="B61" s="4" t="s">
        <v>128</v>
      </c>
      <c r="C61" s="33"/>
      <c r="D61" s="8">
        <f>D49</f>
        <v>1136.8</v>
      </c>
      <c r="E61" s="13">
        <f t="shared" si="0"/>
        <v>0</v>
      </c>
    </row>
    <row r="62" spans="1:5" ht="15">
      <c r="A62" s="40">
        <v>7</v>
      </c>
      <c r="B62" s="44" t="s">
        <v>38</v>
      </c>
      <c r="C62" s="33">
        <v>0.009</v>
      </c>
      <c r="D62" s="8">
        <f>D51</f>
        <v>1136.8</v>
      </c>
      <c r="E62" s="52">
        <f t="shared" si="0"/>
        <v>10.2312</v>
      </c>
    </row>
    <row r="63" spans="1:5" ht="15">
      <c r="A63" s="40">
        <v>8</v>
      </c>
      <c r="B63" s="44" t="s">
        <v>39</v>
      </c>
      <c r="C63" s="37">
        <f>C62+C60+C54+C45+C39+C24+C12</f>
        <v>8.2900144</v>
      </c>
      <c r="D63" s="8">
        <f>D53</f>
        <v>1136.8</v>
      </c>
      <c r="E63" s="52">
        <f t="shared" si="0"/>
        <v>9424.08836992</v>
      </c>
    </row>
    <row r="64" spans="1:5" ht="15">
      <c r="A64" s="47">
        <v>9</v>
      </c>
      <c r="B64" s="39" t="s">
        <v>40</v>
      </c>
      <c r="C64" s="34"/>
      <c r="D64" s="8">
        <f>D53</f>
        <v>1136.8</v>
      </c>
      <c r="E64" s="13">
        <f t="shared" si="0"/>
        <v>0</v>
      </c>
    </row>
    <row r="65" spans="1:5" ht="15">
      <c r="A65" s="47">
        <v>10</v>
      </c>
      <c r="B65" s="39" t="s">
        <v>55</v>
      </c>
      <c r="C65" s="34">
        <f>C64*15%</f>
        <v>0</v>
      </c>
      <c r="D65" s="8">
        <f>D54</f>
        <v>1136.8</v>
      </c>
      <c r="E65" s="13">
        <f t="shared" si="0"/>
        <v>0</v>
      </c>
    </row>
    <row r="66" spans="1:5" ht="15">
      <c r="A66" s="40">
        <v>11</v>
      </c>
      <c r="B66" s="40" t="s">
        <v>41</v>
      </c>
      <c r="C66" s="33">
        <f>C63+C64+C65</f>
        <v>8.2900144</v>
      </c>
      <c r="D66" s="8">
        <f>D55</f>
        <v>1136.8</v>
      </c>
      <c r="E66" s="52">
        <f t="shared" si="0"/>
        <v>9424.08836992</v>
      </c>
    </row>
    <row r="67" spans="1:5" ht="15">
      <c r="A67" s="39"/>
      <c r="B67" s="45" t="s">
        <v>56</v>
      </c>
      <c r="C67" s="38">
        <v>8.29</v>
      </c>
      <c r="D67" s="8">
        <f>D56</f>
        <v>1136.8</v>
      </c>
      <c r="E67" s="13">
        <f t="shared" si="0"/>
        <v>9424.071999999998</v>
      </c>
    </row>
    <row r="68" spans="1:5" ht="15" hidden="1">
      <c r="A68" s="103" t="s">
        <v>96</v>
      </c>
      <c r="B68" s="103"/>
      <c r="C68" s="103"/>
      <c r="D68" s="103"/>
      <c r="E68" s="103"/>
    </row>
    <row r="69" spans="1:5" ht="15">
      <c r="A69" s="41"/>
      <c r="B69" s="41"/>
      <c r="C69" s="41"/>
      <c r="D69" s="41"/>
      <c r="E69" s="41"/>
    </row>
    <row r="70" spans="1:5" ht="48.7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97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102" t="s">
        <v>0</v>
      </c>
      <c r="B76" s="102"/>
      <c r="C76" s="102"/>
      <c r="D76" s="102"/>
      <c r="E76" s="102"/>
    </row>
    <row r="77" spans="1:5" ht="15">
      <c r="A77" s="96" t="s">
        <v>1</v>
      </c>
      <c r="B77" s="96"/>
      <c r="C77" s="8"/>
      <c r="D77" s="8"/>
      <c r="E77" s="9">
        <v>1136.8</v>
      </c>
    </row>
    <row r="78" spans="1:5" ht="15">
      <c r="A78" s="96" t="s">
        <v>2</v>
      </c>
      <c r="B78" s="96"/>
      <c r="C78" s="8"/>
      <c r="D78" s="8"/>
      <c r="E78" s="9">
        <v>9.27</v>
      </c>
    </row>
    <row r="79" spans="1:5" ht="15">
      <c r="A79" s="97"/>
      <c r="B79" s="97"/>
      <c r="C79" s="8"/>
      <c r="D79" s="8"/>
      <c r="E79" s="14">
        <f>E77*E78</f>
        <v>10538.135999999999</v>
      </c>
    </row>
    <row r="80" spans="1:5" ht="54" customHeight="1">
      <c r="A80" s="10" t="s">
        <v>43</v>
      </c>
      <c r="B80" s="11" t="s">
        <v>3</v>
      </c>
      <c r="C80" s="98" t="s">
        <v>42</v>
      </c>
      <c r="D80" s="98"/>
      <c r="E80" s="98"/>
    </row>
    <row r="81" spans="1:5" ht="23.25">
      <c r="A81" s="42">
        <v>1</v>
      </c>
      <c r="B81" s="43" t="s">
        <v>44</v>
      </c>
      <c r="C81" s="33">
        <f>SUM(C84:C91)</f>
        <v>2.1634834</v>
      </c>
      <c r="D81" s="8">
        <v>1136.8</v>
      </c>
      <c r="E81" s="52">
        <f>SUM(E84:E91)</f>
        <v>2459.44792912</v>
      </c>
    </row>
    <row r="82" spans="1:5" ht="15">
      <c r="A82" s="60"/>
      <c r="B82" s="61" t="s">
        <v>4</v>
      </c>
      <c r="C82" s="62"/>
      <c r="D82" s="8">
        <f>E77</f>
        <v>1136.8</v>
      </c>
      <c r="E82" s="13"/>
    </row>
    <row r="83" spans="1:5" ht="15">
      <c r="A83" s="3">
        <v>1.1</v>
      </c>
      <c r="B83" s="4" t="s">
        <v>45</v>
      </c>
      <c r="C83" s="5">
        <f>C84+C85</f>
        <v>1.6217</v>
      </c>
      <c r="D83" s="8">
        <f>E77</f>
        <v>1136.8</v>
      </c>
      <c r="E83" s="13">
        <f aca="true" t="shared" si="1" ref="E83:E124">C83*D83</f>
        <v>1843.5485599999997</v>
      </c>
    </row>
    <row r="84" spans="1:5" ht="15">
      <c r="A84" s="2"/>
      <c r="B84" s="4" t="s">
        <v>5</v>
      </c>
      <c r="C84" s="6">
        <v>1.6217</v>
      </c>
      <c r="D84" s="8">
        <f>E77</f>
        <v>1136.8</v>
      </c>
      <c r="E84" s="13">
        <f t="shared" si="1"/>
        <v>1843.5485599999997</v>
      </c>
    </row>
    <row r="85" spans="1:5" ht="15">
      <c r="A85" s="2"/>
      <c r="B85" s="4" t="s">
        <v>6</v>
      </c>
      <c r="C85" s="6"/>
      <c r="D85" s="8">
        <f>E77</f>
        <v>1136.8</v>
      </c>
      <c r="E85" s="13"/>
    </row>
    <row r="86" spans="1:5" ht="15">
      <c r="A86" s="2">
        <v>1.2</v>
      </c>
      <c r="B86" s="4" t="s">
        <v>125</v>
      </c>
      <c r="C86" s="6">
        <f>(C84+C85)*0.202</f>
        <v>0.3275834</v>
      </c>
      <c r="D86" s="8">
        <f>E77</f>
        <v>1136.8</v>
      </c>
      <c r="E86" s="13">
        <f t="shared" si="1"/>
        <v>372.39680912</v>
      </c>
    </row>
    <row r="87" spans="1:5" ht="23.25">
      <c r="A87" s="2">
        <v>1.3</v>
      </c>
      <c r="B87" s="4" t="s">
        <v>147</v>
      </c>
      <c r="C87" s="6">
        <v>0.0162</v>
      </c>
      <c r="D87" s="8">
        <f>E77</f>
        <v>1136.8</v>
      </c>
      <c r="E87" s="13">
        <f t="shared" si="1"/>
        <v>18.416159999999998</v>
      </c>
    </row>
    <row r="88" spans="1:5" ht="15">
      <c r="A88" s="2">
        <v>1.4</v>
      </c>
      <c r="B88" s="45" t="s">
        <v>9</v>
      </c>
      <c r="C88" s="34"/>
      <c r="D88" s="8">
        <f>E77</f>
        <v>1136.8</v>
      </c>
      <c r="E88" s="13"/>
    </row>
    <row r="89" spans="1:5" ht="15">
      <c r="A89" s="2">
        <v>1.5</v>
      </c>
      <c r="B89" s="45" t="s">
        <v>10</v>
      </c>
      <c r="C89" s="34">
        <v>0.0816</v>
      </c>
      <c r="D89" s="8">
        <f>E77</f>
        <v>1136.8</v>
      </c>
      <c r="E89" s="13">
        <f t="shared" si="1"/>
        <v>92.76288000000001</v>
      </c>
    </row>
    <row r="90" spans="1:5" ht="15">
      <c r="A90" s="2">
        <v>1.6</v>
      </c>
      <c r="B90" s="45" t="s">
        <v>148</v>
      </c>
      <c r="C90" s="34">
        <v>0.1164</v>
      </c>
      <c r="D90" s="8">
        <f>E77</f>
        <v>1136.8</v>
      </c>
      <c r="E90" s="13">
        <f t="shared" si="1"/>
        <v>132.32352</v>
      </c>
    </row>
    <row r="91" spans="1:5" ht="15">
      <c r="A91" s="2">
        <v>1.7</v>
      </c>
      <c r="B91" s="45" t="s">
        <v>149</v>
      </c>
      <c r="D91" s="8">
        <f>E77</f>
        <v>1136.8</v>
      </c>
      <c r="E91" s="13"/>
    </row>
    <row r="92" spans="1:5" ht="15">
      <c r="A92" s="40">
        <v>2</v>
      </c>
      <c r="B92" s="43" t="s">
        <v>12</v>
      </c>
      <c r="C92" s="33">
        <f>SUM(C93:C105)</f>
        <v>2.7914</v>
      </c>
      <c r="D92" s="8">
        <f>E77</f>
        <v>1136.8</v>
      </c>
      <c r="E92" s="52">
        <f>SUM(E93:E105)</f>
        <v>3173.2635199999995</v>
      </c>
    </row>
    <row r="93" spans="1:5" ht="15">
      <c r="A93" s="39">
        <v>2.1</v>
      </c>
      <c r="B93" s="45" t="s">
        <v>13</v>
      </c>
      <c r="C93" s="34">
        <v>0.6191</v>
      </c>
      <c r="D93" s="8">
        <f>E77</f>
        <v>1136.8</v>
      </c>
      <c r="E93" s="13">
        <f t="shared" si="1"/>
        <v>703.79288</v>
      </c>
    </row>
    <row r="94" spans="1:5" ht="15">
      <c r="A94" s="39">
        <v>2.2</v>
      </c>
      <c r="B94" s="45" t="s">
        <v>14</v>
      </c>
      <c r="C94" s="34">
        <v>0.2333</v>
      </c>
      <c r="D94" s="8">
        <f>E77</f>
        <v>1136.8</v>
      </c>
      <c r="E94" s="13">
        <f t="shared" si="1"/>
        <v>265.21544</v>
      </c>
    </row>
    <row r="95" spans="1:5" ht="15">
      <c r="A95" s="39">
        <v>2.3</v>
      </c>
      <c r="B95" s="45" t="s">
        <v>15</v>
      </c>
      <c r="C95" s="34">
        <v>1.373</v>
      </c>
      <c r="D95" s="8">
        <f>E77</f>
        <v>1136.8</v>
      </c>
      <c r="E95" s="13">
        <f t="shared" si="1"/>
        <v>1560.8264</v>
      </c>
    </row>
    <row r="96" spans="1:5" ht="23.25">
      <c r="A96" s="39">
        <v>2.4</v>
      </c>
      <c r="B96" s="45" t="s">
        <v>47</v>
      </c>
      <c r="C96" s="34">
        <v>0.03</v>
      </c>
      <c r="D96" s="8">
        <f>E77</f>
        <v>1136.8</v>
      </c>
      <c r="E96" s="13">
        <f t="shared" si="1"/>
        <v>34.104</v>
      </c>
    </row>
    <row r="97" spans="1:5" ht="15">
      <c r="A97" s="39">
        <v>2.5</v>
      </c>
      <c r="B97" s="45" t="s">
        <v>16</v>
      </c>
      <c r="C97" s="34">
        <v>0.2607</v>
      </c>
      <c r="D97" s="8">
        <f>E77</f>
        <v>1136.8</v>
      </c>
      <c r="E97" s="13">
        <f t="shared" si="1"/>
        <v>296.36375999999996</v>
      </c>
    </row>
    <row r="98" spans="1:5" ht="15">
      <c r="A98" s="39">
        <v>2.6</v>
      </c>
      <c r="B98" s="45" t="s">
        <v>48</v>
      </c>
      <c r="C98" s="34">
        <v>0.1465</v>
      </c>
      <c r="D98" s="12">
        <f>E77</f>
        <v>1136.8</v>
      </c>
      <c r="E98" s="13">
        <f t="shared" si="1"/>
        <v>166.54119999999998</v>
      </c>
    </row>
    <row r="99" spans="1:5" ht="23.25">
      <c r="A99" s="39">
        <v>2.7</v>
      </c>
      <c r="B99" s="45" t="s">
        <v>17</v>
      </c>
      <c r="C99" s="34">
        <v>0.0092</v>
      </c>
      <c r="D99" s="8">
        <f>E77</f>
        <v>1136.8</v>
      </c>
      <c r="E99" s="13">
        <f t="shared" si="1"/>
        <v>10.458559999999999</v>
      </c>
    </row>
    <row r="100" spans="1:5" ht="15">
      <c r="A100" s="39">
        <v>2.8</v>
      </c>
      <c r="B100" s="45" t="s">
        <v>150</v>
      </c>
      <c r="C100" s="34"/>
      <c r="D100" s="8">
        <f>D99</f>
        <v>1136.8</v>
      </c>
      <c r="E100" s="13"/>
    </row>
    <row r="101" spans="1:5" ht="15">
      <c r="A101" s="39">
        <v>2.9</v>
      </c>
      <c r="B101" s="45" t="s">
        <v>18</v>
      </c>
      <c r="C101" s="34">
        <v>0.0483</v>
      </c>
      <c r="D101" s="8">
        <f>D100</f>
        <v>1136.8</v>
      </c>
      <c r="E101" s="13">
        <f t="shared" si="1"/>
        <v>54.90744</v>
      </c>
    </row>
    <row r="102" spans="1:5" ht="15">
      <c r="A102" s="46" t="s">
        <v>50</v>
      </c>
      <c r="B102" s="45" t="s">
        <v>19</v>
      </c>
      <c r="C102" s="34">
        <v>0.0144</v>
      </c>
      <c r="D102" s="8">
        <f>D100</f>
        <v>1136.8</v>
      </c>
      <c r="E102" s="13">
        <f t="shared" si="1"/>
        <v>16.36992</v>
      </c>
    </row>
    <row r="103" spans="1:5" ht="15">
      <c r="A103" s="39">
        <v>2.11</v>
      </c>
      <c r="B103" s="45" t="s">
        <v>20</v>
      </c>
      <c r="C103" s="34">
        <v>0.0262</v>
      </c>
      <c r="D103" s="8">
        <f>D100</f>
        <v>1136.8</v>
      </c>
      <c r="E103" s="13">
        <f t="shared" si="1"/>
        <v>29.78416</v>
      </c>
    </row>
    <row r="104" spans="1:5" ht="15">
      <c r="A104" s="39">
        <v>2.12</v>
      </c>
      <c r="B104" s="45" t="s">
        <v>21</v>
      </c>
      <c r="C104" s="34">
        <v>0.0109</v>
      </c>
      <c r="D104" s="8">
        <f>D101</f>
        <v>1136.8</v>
      </c>
      <c r="E104" s="13">
        <f t="shared" si="1"/>
        <v>12.391119999999999</v>
      </c>
    </row>
    <row r="105" spans="1:5" ht="23.25">
      <c r="A105" s="39">
        <v>2.13</v>
      </c>
      <c r="B105" s="45" t="s">
        <v>151</v>
      </c>
      <c r="C105" s="34">
        <v>0.0198</v>
      </c>
      <c r="D105" s="8">
        <f>D104</f>
        <v>1136.8</v>
      </c>
      <c r="E105" s="13">
        <f t="shared" si="1"/>
        <v>22.50864</v>
      </c>
    </row>
    <row r="106" spans="1:5" ht="23.25">
      <c r="A106" s="40">
        <v>3</v>
      </c>
      <c r="B106" s="43" t="s">
        <v>23</v>
      </c>
      <c r="C106" s="33">
        <f>SUM(C107:C109)</f>
        <v>0</v>
      </c>
      <c r="D106" s="8">
        <f>D104</f>
        <v>1136.8</v>
      </c>
      <c r="E106" s="52">
        <f t="shared" si="1"/>
        <v>0</v>
      </c>
    </row>
    <row r="107" spans="1:5" ht="15">
      <c r="A107" s="39">
        <v>3.1</v>
      </c>
      <c r="B107" s="45" t="s">
        <v>24</v>
      </c>
      <c r="C107" s="34"/>
      <c r="D107" s="8">
        <f>D104</f>
        <v>1136.8</v>
      </c>
      <c r="E107" s="13"/>
    </row>
    <row r="108" spans="1:5" ht="15">
      <c r="A108" s="39">
        <v>3.2</v>
      </c>
      <c r="B108" s="45" t="s">
        <v>25</v>
      </c>
      <c r="C108" s="34"/>
      <c r="D108" s="8">
        <f>D105</f>
        <v>1136.8</v>
      </c>
      <c r="E108" s="13"/>
    </row>
    <row r="109" spans="1:5" ht="15">
      <c r="A109" s="39">
        <v>3.3</v>
      </c>
      <c r="B109" s="45" t="s">
        <v>28</v>
      </c>
      <c r="C109" s="34"/>
      <c r="D109" s="8">
        <f>D108</f>
        <v>1136.8</v>
      </c>
      <c r="E109" s="13"/>
    </row>
    <row r="110" spans="1:5" ht="23.25">
      <c r="A110" s="40">
        <v>4</v>
      </c>
      <c r="B110" s="43" t="s">
        <v>29</v>
      </c>
      <c r="C110" s="33">
        <f>SUM(C111:C117)</f>
        <v>2.1536859519999996</v>
      </c>
      <c r="D110" s="8">
        <f>D109</f>
        <v>1136.8</v>
      </c>
      <c r="E110" s="52">
        <f>SUM(E111:E117)</f>
        <v>2448.3101902335998</v>
      </c>
    </row>
    <row r="111" spans="1:5" ht="23.25">
      <c r="A111" s="39">
        <v>4.1</v>
      </c>
      <c r="B111" s="45" t="s">
        <v>51</v>
      </c>
      <c r="C111" s="34">
        <v>1.6994</v>
      </c>
      <c r="D111" s="8">
        <f>D109</f>
        <v>1136.8</v>
      </c>
      <c r="E111" s="13">
        <f t="shared" si="1"/>
        <v>1931.87792</v>
      </c>
    </row>
    <row r="112" spans="1:5" ht="15">
      <c r="A112" s="39">
        <v>4.2</v>
      </c>
      <c r="B112" s="45" t="s">
        <v>125</v>
      </c>
      <c r="C112" s="34">
        <f>C111*0.202</f>
        <v>0.34327880000000005</v>
      </c>
      <c r="D112" s="8">
        <f>D109</f>
        <v>1136.8</v>
      </c>
      <c r="E112" s="13">
        <f t="shared" si="1"/>
        <v>390.23933984</v>
      </c>
    </row>
    <row r="113" spans="1:5" ht="15">
      <c r="A113" s="39">
        <v>4.3</v>
      </c>
      <c r="B113" s="45" t="s">
        <v>30</v>
      </c>
      <c r="C113" s="34">
        <f>(C111+C112)*0.04</f>
        <v>0.081707152</v>
      </c>
      <c r="D113" s="8">
        <f>D109</f>
        <v>1136.8</v>
      </c>
      <c r="E113" s="13">
        <f t="shared" si="1"/>
        <v>92.8846903936</v>
      </c>
    </row>
    <row r="114" spans="1:5" ht="15">
      <c r="A114" s="39">
        <v>4.4</v>
      </c>
      <c r="B114" s="45" t="s">
        <v>152</v>
      </c>
      <c r="C114" s="34">
        <v>0.0157</v>
      </c>
      <c r="D114" s="8">
        <f>D111</f>
        <v>1136.8</v>
      </c>
      <c r="E114" s="13">
        <f t="shared" si="1"/>
        <v>17.847759999999997</v>
      </c>
    </row>
    <row r="115" spans="1:5" ht="15">
      <c r="A115" s="39">
        <v>4.5</v>
      </c>
      <c r="B115" s="45" t="s">
        <v>33</v>
      </c>
      <c r="C115" s="34">
        <v>0.0036000000000000003</v>
      </c>
      <c r="D115" s="8">
        <f>D113</f>
        <v>1136.8</v>
      </c>
      <c r="E115" s="13">
        <f t="shared" si="1"/>
        <v>4.09248</v>
      </c>
    </row>
    <row r="116" spans="1:5" ht="15">
      <c r="A116" s="39">
        <v>4.6</v>
      </c>
      <c r="B116" s="45" t="s">
        <v>34</v>
      </c>
      <c r="C116" s="34">
        <v>0.01</v>
      </c>
      <c r="D116" s="8">
        <f>D113</f>
        <v>1136.8</v>
      </c>
      <c r="E116" s="13">
        <f t="shared" si="1"/>
        <v>11.368</v>
      </c>
    </row>
    <row r="117" spans="1:5" ht="15">
      <c r="A117" s="39">
        <v>4.7</v>
      </c>
      <c r="B117" s="45" t="s">
        <v>52</v>
      </c>
      <c r="C117" s="34"/>
      <c r="D117" s="8">
        <f>D113</f>
        <v>1136.8</v>
      </c>
      <c r="E117" s="13"/>
    </row>
    <row r="118" spans="1:5" ht="15">
      <c r="A118" s="40">
        <v>5</v>
      </c>
      <c r="B118" s="43" t="s">
        <v>35</v>
      </c>
      <c r="C118" s="33">
        <f>SUM(C119:C122)</f>
        <v>0.9473406</v>
      </c>
      <c r="D118" s="8">
        <f>D113</f>
        <v>1136.8</v>
      </c>
      <c r="E118" s="52">
        <f>SUM(E119:E122)</f>
        <v>1076.93887408</v>
      </c>
    </row>
    <row r="119" spans="1:5" ht="23.25">
      <c r="A119" s="39">
        <v>5.1</v>
      </c>
      <c r="B119" s="45" t="s">
        <v>53</v>
      </c>
      <c r="C119" s="34">
        <v>0.4403</v>
      </c>
      <c r="D119" s="8">
        <f>D114</f>
        <v>1136.8</v>
      </c>
      <c r="E119" s="13">
        <f t="shared" si="1"/>
        <v>500.53304</v>
      </c>
    </row>
    <row r="120" spans="1:5" ht="15">
      <c r="A120" s="39">
        <v>5.2</v>
      </c>
      <c r="B120" s="45" t="s">
        <v>125</v>
      </c>
      <c r="C120" s="34">
        <f>C119*0.202</f>
        <v>0.08894060000000001</v>
      </c>
      <c r="D120" s="8">
        <f>D114</f>
        <v>1136.8</v>
      </c>
      <c r="E120" s="13">
        <f t="shared" si="1"/>
        <v>101.10767408000001</v>
      </c>
    </row>
    <row r="121" spans="1:5" ht="15">
      <c r="A121" s="39">
        <v>5.3</v>
      </c>
      <c r="B121" s="45" t="s">
        <v>36</v>
      </c>
      <c r="C121" s="34">
        <v>0.1437</v>
      </c>
      <c r="D121" s="8">
        <f>D114</f>
        <v>1136.8</v>
      </c>
      <c r="E121" s="13">
        <f t="shared" si="1"/>
        <v>163.35816</v>
      </c>
    </row>
    <row r="122" spans="1:5" ht="15">
      <c r="A122" s="39">
        <v>5.4</v>
      </c>
      <c r="B122" s="45" t="s">
        <v>37</v>
      </c>
      <c r="C122" s="34">
        <v>0.2744</v>
      </c>
      <c r="D122" s="8">
        <f>D115</f>
        <v>1136.8</v>
      </c>
      <c r="E122" s="13">
        <v>311.94</v>
      </c>
    </row>
    <row r="123" spans="1:5" ht="15">
      <c r="A123" s="40">
        <v>6</v>
      </c>
      <c r="B123" s="43" t="s">
        <v>54</v>
      </c>
      <c r="C123" s="33">
        <f>C131*13%</f>
        <v>1.2051</v>
      </c>
      <c r="D123" s="8">
        <f>D113</f>
        <v>1136.8</v>
      </c>
      <c r="E123" s="52">
        <f t="shared" si="1"/>
        <v>1369.95768</v>
      </c>
    </row>
    <row r="124" spans="1:5" ht="15">
      <c r="A124" s="44">
        <v>6.1</v>
      </c>
      <c r="B124" s="43" t="s">
        <v>128</v>
      </c>
      <c r="C124" s="33"/>
      <c r="D124" s="8">
        <f>D113</f>
        <v>1136.8</v>
      </c>
      <c r="E124" s="52">
        <f t="shared" si="1"/>
        <v>0</v>
      </c>
    </row>
    <row r="125" spans="1:5" ht="15">
      <c r="A125" s="40">
        <v>7</v>
      </c>
      <c r="B125" s="43" t="s">
        <v>38</v>
      </c>
      <c r="C125" s="33">
        <v>0.009</v>
      </c>
      <c r="D125" s="8">
        <f>D113</f>
        <v>1136.8</v>
      </c>
      <c r="E125" s="52">
        <v>10.22</v>
      </c>
    </row>
    <row r="126" spans="1:5" ht="15">
      <c r="A126" s="40">
        <v>8</v>
      </c>
      <c r="B126" s="43" t="s">
        <v>39</v>
      </c>
      <c r="C126" s="37">
        <f>C125+C123+C118+C110+C106+C92+C81</f>
        <v>9.270009951999999</v>
      </c>
      <c r="D126" s="8">
        <f>D114</f>
        <v>1136.8</v>
      </c>
      <c r="E126" s="52">
        <f>E81+E92+E106+E110+E118+E123+E125</f>
        <v>10538.138193433599</v>
      </c>
    </row>
    <row r="127" spans="1:5" ht="15">
      <c r="A127" s="47">
        <v>9</v>
      </c>
      <c r="B127" s="45" t="s">
        <v>40</v>
      </c>
      <c r="C127" s="34"/>
      <c r="D127" s="8">
        <f>D115</f>
        <v>1136.8</v>
      </c>
      <c r="E127" s="13"/>
    </row>
    <row r="128" spans="1:5" ht="15">
      <c r="A128" s="47">
        <v>10</v>
      </c>
      <c r="B128" s="45" t="s">
        <v>55</v>
      </c>
      <c r="C128" s="34">
        <f>C127*15%</f>
        <v>0</v>
      </c>
      <c r="D128" s="8">
        <f>D118</f>
        <v>1136.8</v>
      </c>
      <c r="E128" s="13"/>
    </row>
    <row r="129" spans="1:5" ht="15">
      <c r="A129" s="40">
        <v>11</v>
      </c>
      <c r="B129" s="69" t="s">
        <v>41</v>
      </c>
      <c r="C129" s="33">
        <f>C126+C127+C128</f>
        <v>9.270009951999999</v>
      </c>
      <c r="D129" s="8">
        <f>D118</f>
        <v>1136.8</v>
      </c>
      <c r="E129" s="52">
        <f>E126+E127+E128</f>
        <v>10538.138193433599</v>
      </c>
    </row>
    <row r="130" spans="1:5" ht="15">
      <c r="A130" s="41"/>
      <c r="B130" s="41"/>
      <c r="C130" s="73"/>
      <c r="D130" s="41"/>
      <c r="E130" s="41"/>
    </row>
    <row r="131" ht="15">
      <c r="C131" s="74">
        <v>9.27</v>
      </c>
    </row>
  </sheetData>
  <sheetProtection/>
  <mergeCells count="17">
    <mergeCell ref="A10:B10"/>
    <mergeCell ref="C11:E11"/>
    <mergeCell ref="A68:E68"/>
    <mergeCell ref="A1:E1"/>
    <mergeCell ref="A3:E3"/>
    <mergeCell ref="A5:E5"/>
    <mergeCell ref="A7:E7"/>
    <mergeCell ref="A8:B8"/>
    <mergeCell ref="A9:B9"/>
    <mergeCell ref="A70:E70"/>
    <mergeCell ref="A72:E72"/>
    <mergeCell ref="A74:E74"/>
    <mergeCell ref="A76:E76"/>
    <mergeCell ref="A77:B77"/>
    <mergeCell ref="A78:B78"/>
    <mergeCell ref="A79:B79"/>
    <mergeCell ref="C80:E80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4.57421875" style="0" customWidth="1"/>
    <col min="3" max="3" width="31.421875" style="0" hidden="1" customWidth="1"/>
    <col min="4" max="4" width="19.7109375" style="0" hidden="1" customWidth="1"/>
    <col min="5" max="5" width="28.7109375" style="0" customWidth="1"/>
  </cols>
  <sheetData>
    <row r="1" spans="1:5" ht="38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13" t="s">
        <v>123</v>
      </c>
      <c r="B5" s="113"/>
      <c r="C5" s="113"/>
      <c r="D5" s="113"/>
      <c r="E5" s="113"/>
    </row>
    <row r="6" spans="1:5" ht="15">
      <c r="A6" s="96" t="s">
        <v>1</v>
      </c>
      <c r="B6" s="96"/>
      <c r="C6" s="8"/>
      <c r="D6" s="8"/>
      <c r="E6" s="9">
        <v>3244.3</v>
      </c>
    </row>
    <row r="7" spans="1:5" ht="15">
      <c r="A7" s="96" t="s">
        <v>2</v>
      </c>
      <c r="B7" s="96"/>
      <c r="C7" s="8"/>
      <c r="D7" s="8"/>
      <c r="E7" s="9">
        <v>10.08</v>
      </c>
    </row>
    <row r="8" spans="1:5" ht="15">
      <c r="A8" s="97"/>
      <c r="B8" s="97"/>
      <c r="C8" s="8"/>
      <c r="D8" s="8"/>
      <c r="E8" s="14">
        <f>E6*E7</f>
        <v>32702.544</v>
      </c>
    </row>
    <row r="9" spans="1:5" ht="44.25" customHeight="1">
      <c r="A9" s="10" t="s">
        <v>43</v>
      </c>
      <c r="B9" s="11" t="s">
        <v>3</v>
      </c>
      <c r="C9" s="98" t="s">
        <v>42</v>
      </c>
      <c r="D9" s="98"/>
      <c r="E9" s="98"/>
    </row>
    <row r="10" spans="1:5" ht="23.25">
      <c r="A10" s="42">
        <v>1</v>
      </c>
      <c r="B10" s="43" t="s">
        <v>44</v>
      </c>
      <c r="C10" s="33">
        <f>SUM(C13:C21)</f>
        <v>2.1655808000000003</v>
      </c>
      <c r="D10" s="8">
        <v>3244.3</v>
      </c>
      <c r="E10" s="52">
        <f>C10*D10</f>
        <v>7025.793789440001</v>
      </c>
    </row>
    <row r="11" spans="1:5" ht="15">
      <c r="A11" s="2"/>
      <c r="B11" s="2" t="s">
        <v>4</v>
      </c>
      <c r="C11" s="49"/>
      <c r="D11" s="8">
        <f>E6</f>
        <v>3244.3</v>
      </c>
      <c r="E11" s="13"/>
    </row>
    <row r="12" spans="1:5" ht="15">
      <c r="A12" s="3">
        <v>1.1</v>
      </c>
      <c r="B12" s="2" t="s">
        <v>45</v>
      </c>
      <c r="C12" s="5">
        <f>C13+C14</f>
        <v>1.5504</v>
      </c>
      <c r="D12" s="8">
        <f>E6</f>
        <v>3244.3</v>
      </c>
      <c r="E12" s="13">
        <f aca="true" t="shared" si="0" ref="E12:E63">C12*D12</f>
        <v>5029.96272</v>
      </c>
    </row>
    <row r="13" spans="1:5" ht="15">
      <c r="A13" s="2"/>
      <c r="B13" s="2" t="s">
        <v>5</v>
      </c>
      <c r="C13" s="6">
        <v>1.5504</v>
      </c>
      <c r="D13" s="8">
        <f>E6</f>
        <v>3244.3</v>
      </c>
      <c r="E13" s="13">
        <f t="shared" si="0"/>
        <v>5029.96272</v>
      </c>
    </row>
    <row r="14" spans="1:5" ht="15">
      <c r="A14" s="2"/>
      <c r="B14" s="2" t="s">
        <v>6</v>
      </c>
      <c r="C14" s="6"/>
      <c r="D14" s="8">
        <f>E6</f>
        <v>3244.3</v>
      </c>
      <c r="E14" s="13"/>
    </row>
    <row r="15" spans="1:5" ht="15">
      <c r="A15" s="2">
        <v>1.2</v>
      </c>
      <c r="B15" s="4" t="s">
        <v>125</v>
      </c>
      <c r="C15" s="6">
        <f>(C13+C14)*0.202</f>
        <v>0.31318080000000004</v>
      </c>
      <c r="D15" s="8">
        <f>E6</f>
        <v>3244.3</v>
      </c>
      <c r="E15" s="13">
        <f t="shared" si="0"/>
        <v>1016.0524694400002</v>
      </c>
    </row>
    <row r="16" spans="1:5" ht="15">
      <c r="A16" s="2">
        <v>1.3</v>
      </c>
      <c r="B16" s="2" t="s">
        <v>7</v>
      </c>
      <c r="C16" s="7">
        <v>0.0144</v>
      </c>
      <c r="D16" s="8">
        <f>E6</f>
        <v>3244.3</v>
      </c>
      <c r="E16" s="13">
        <f t="shared" si="0"/>
        <v>46.71792</v>
      </c>
    </row>
    <row r="17" spans="1:5" ht="15">
      <c r="A17" s="2">
        <v>1.4</v>
      </c>
      <c r="B17" s="2" t="s">
        <v>8</v>
      </c>
      <c r="C17" s="7">
        <v>0.1122</v>
      </c>
      <c r="D17" s="8">
        <f>E6</f>
        <v>3244.3</v>
      </c>
      <c r="E17" s="13">
        <f t="shared" si="0"/>
        <v>364.01046</v>
      </c>
    </row>
    <row r="18" spans="1:5" ht="15">
      <c r="A18" s="2">
        <v>1.5</v>
      </c>
      <c r="B18" s="39" t="s">
        <v>9</v>
      </c>
      <c r="C18" s="34"/>
      <c r="D18" s="8">
        <f>E6</f>
        <v>3244.3</v>
      </c>
      <c r="E18" s="13"/>
    </row>
    <row r="19" spans="1:5" ht="15">
      <c r="A19" s="2">
        <v>1.6</v>
      </c>
      <c r="B19" s="39" t="s">
        <v>10</v>
      </c>
      <c r="C19" s="34">
        <v>0.075</v>
      </c>
      <c r="D19" s="8">
        <f>E6</f>
        <v>3244.3</v>
      </c>
      <c r="E19" s="13">
        <f t="shared" si="0"/>
        <v>243.3225</v>
      </c>
    </row>
    <row r="20" spans="1:5" ht="15">
      <c r="A20" s="2">
        <v>1.7</v>
      </c>
      <c r="B20" s="39" t="s">
        <v>11</v>
      </c>
      <c r="C20" s="35">
        <v>0.1004</v>
      </c>
      <c r="D20" s="8">
        <f>E6</f>
        <v>3244.3</v>
      </c>
      <c r="E20" s="13">
        <f t="shared" si="0"/>
        <v>325.72772000000003</v>
      </c>
    </row>
    <row r="21" spans="1:5" ht="15">
      <c r="A21" s="2">
        <v>1.8</v>
      </c>
      <c r="B21" s="39" t="s">
        <v>46</v>
      </c>
      <c r="C21" s="34"/>
      <c r="D21" s="8">
        <f>E6</f>
        <v>3244.3</v>
      </c>
      <c r="E21" s="13"/>
    </row>
    <row r="22" spans="1:5" ht="15">
      <c r="A22" s="40">
        <v>2</v>
      </c>
      <c r="B22" s="44" t="s">
        <v>12</v>
      </c>
      <c r="C22" s="33">
        <f>SUM(C23:C36)</f>
        <v>1.8464999999999998</v>
      </c>
      <c r="D22" s="8">
        <f>E6</f>
        <v>3244.3</v>
      </c>
      <c r="E22" s="52">
        <f t="shared" si="0"/>
        <v>5990.59995</v>
      </c>
    </row>
    <row r="23" spans="1:5" ht="15">
      <c r="A23" s="39">
        <v>2.1</v>
      </c>
      <c r="B23" s="39" t="s">
        <v>13</v>
      </c>
      <c r="C23" s="34">
        <v>0.601</v>
      </c>
      <c r="D23" s="8">
        <f>E6</f>
        <v>3244.3</v>
      </c>
      <c r="E23" s="13">
        <f t="shared" si="0"/>
        <v>1949.8243</v>
      </c>
    </row>
    <row r="24" spans="1:5" ht="15">
      <c r="A24" s="39">
        <v>2.2</v>
      </c>
      <c r="B24" s="39" t="s">
        <v>14</v>
      </c>
      <c r="C24" s="34">
        <v>0.2161</v>
      </c>
      <c r="D24" s="8">
        <f>E6</f>
        <v>3244.3</v>
      </c>
      <c r="E24" s="13">
        <f t="shared" si="0"/>
        <v>701.09323</v>
      </c>
    </row>
    <row r="25" spans="1:5" ht="15">
      <c r="A25" s="39">
        <v>2.3</v>
      </c>
      <c r="B25" s="45" t="s">
        <v>15</v>
      </c>
      <c r="C25" s="34">
        <v>0.553</v>
      </c>
      <c r="D25" s="8">
        <f>E6</f>
        <v>3244.3</v>
      </c>
      <c r="E25" s="13">
        <f t="shared" si="0"/>
        <v>1794.0979000000002</v>
      </c>
    </row>
    <row r="26" spans="1:5" ht="23.25">
      <c r="A26" s="39">
        <v>2.4</v>
      </c>
      <c r="B26" s="45" t="s">
        <v>47</v>
      </c>
      <c r="C26" s="34">
        <v>0.0288</v>
      </c>
      <c r="D26" s="8">
        <f>E6</f>
        <v>3244.3</v>
      </c>
      <c r="E26" s="13">
        <f t="shared" si="0"/>
        <v>93.43584</v>
      </c>
    </row>
    <row r="27" spans="1:5" ht="15">
      <c r="A27" s="39">
        <v>2.5</v>
      </c>
      <c r="B27" s="39" t="s">
        <v>16</v>
      </c>
      <c r="C27" s="34">
        <v>0.2332</v>
      </c>
      <c r="D27" s="12">
        <f>E6</f>
        <v>3244.3</v>
      </c>
      <c r="E27" s="13">
        <f t="shared" si="0"/>
        <v>756.5707600000001</v>
      </c>
    </row>
    <row r="28" spans="1:5" ht="15">
      <c r="A28" s="39">
        <v>2.6</v>
      </c>
      <c r="B28" s="39" t="s">
        <v>48</v>
      </c>
      <c r="C28" s="34">
        <v>0.0469</v>
      </c>
      <c r="D28" s="8">
        <f>E6</f>
        <v>3244.3</v>
      </c>
      <c r="E28" s="13">
        <f t="shared" si="0"/>
        <v>152.15767</v>
      </c>
    </row>
    <row r="29" spans="1:5" ht="23.25">
      <c r="A29" s="39">
        <v>2.7</v>
      </c>
      <c r="B29" s="45" t="s">
        <v>17</v>
      </c>
      <c r="C29" s="34">
        <v>0.0092</v>
      </c>
      <c r="D29" s="8">
        <f>D28</f>
        <v>3244.3</v>
      </c>
      <c r="E29" s="13">
        <f t="shared" si="0"/>
        <v>29.84756</v>
      </c>
    </row>
    <row r="30" spans="1:5" ht="15">
      <c r="A30" s="39">
        <v>2.8</v>
      </c>
      <c r="B30" s="39" t="s">
        <v>49</v>
      </c>
      <c r="C30" s="34">
        <v>0.0282</v>
      </c>
      <c r="D30" s="8">
        <f>D29</f>
        <v>3244.3</v>
      </c>
      <c r="E30" s="13">
        <f t="shared" si="0"/>
        <v>91.48926</v>
      </c>
    </row>
    <row r="31" spans="1:5" ht="15">
      <c r="A31" s="39">
        <v>2.9</v>
      </c>
      <c r="B31" s="39" t="s">
        <v>18</v>
      </c>
      <c r="C31" s="34">
        <v>0.0484</v>
      </c>
      <c r="D31" s="8">
        <f>D29</f>
        <v>3244.3</v>
      </c>
      <c r="E31" s="13">
        <f t="shared" si="0"/>
        <v>157.02412</v>
      </c>
    </row>
    <row r="32" spans="1:5" ht="15">
      <c r="A32" s="46" t="s">
        <v>50</v>
      </c>
      <c r="B32" s="39" t="s">
        <v>19</v>
      </c>
      <c r="C32" s="34">
        <v>0.0145</v>
      </c>
      <c r="D32" s="8">
        <f>D29</f>
        <v>3244.3</v>
      </c>
      <c r="E32" s="13">
        <f t="shared" si="0"/>
        <v>47.042350000000006</v>
      </c>
    </row>
    <row r="33" spans="1:5" ht="15">
      <c r="A33" s="39">
        <v>2.11</v>
      </c>
      <c r="B33" s="45" t="s">
        <v>20</v>
      </c>
      <c r="C33" s="34">
        <v>0.0263</v>
      </c>
      <c r="D33" s="8">
        <f>D30</f>
        <v>3244.3</v>
      </c>
      <c r="E33" s="13">
        <f t="shared" si="0"/>
        <v>85.32509</v>
      </c>
    </row>
    <row r="34" spans="1:5" ht="15">
      <c r="A34" s="39">
        <v>2.12</v>
      </c>
      <c r="B34" s="39" t="s">
        <v>21</v>
      </c>
      <c r="C34" s="34">
        <v>0.021</v>
      </c>
      <c r="D34" s="8">
        <f>D33</f>
        <v>3244.3</v>
      </c>
      <c r="E34" s="13">
        <f t="shared" si="0"/>
        <v>68.1303</v>
      </c>
    </row>
    <row r="35" spans="1:5" ht="23.25">
      <c r="A35" s="39">
        <v>2.13</v>
      </c>
      <c r="B35" s="45" t="s">
        <v>22</v>
      </c>
      <c r="C35" s="34">
        <v>0.0199</v>
      </c>
      <c r="D35" s="8">
        <f>D33</f>
        <v>3244.3</v>
      </c>
      <c r="E35" s="13">
        <f t="shared" si="0"/>
        <v>64.56157</v>
      </c>
    </row>
    <row r="36" spans="1:5" ht="15">
      <c r="A36" s="39">
        <v>2.14</v>
      </c>
      <c r="B36" s="45" t="s">
        <v>46</v>
      </c>
      <c r="C36" s="34"/>
      <c r="D36" s="8">
        <f>D33</f>
        <v>3244.3</v>
      </c>
      <c r="E36" s="13"/>
    </row>
    <row r="37" spans="1:5" ht="23.25">
      <c r="A37" s="40">
        <v>3</v>
      </c>
      <c r="B37" s="43" t="s">
        <v>23</v>
      </c>
      <c r="C37" s="33">
        <f>SUM(C38:C42)</f>
        <v>0</v>
      </c>
      <c r="D37" s="8">
        <f>D34</f>
        <v>3244.3</v>
      </c>
      <c r="E37" s="52"/>
    </row>
    <row r="38" spans="1:5" ht="15" hidden="1">
      <c r="A38" s="39">
        <v>3.1</v>
      </c>
      <c r="B38" s="39" t="s">
        <v>24</v>
      </c>
      <c r="C38" s="34"/>
      <c r="D38" s="8">
        <f>D37</f>
        <v>3244.3</v>
      </c>
      <c r="E38" s="13"/>
    </row>
    <row r="39" spans="1:5" ht="15" hidden="1">
      <c r="A39" s="39">
        <v>3.2</v>
      </c>
      <c r="B39" s="39" t="s">
        <v>25</v>
      </c>
      <c r="C39" s="34"/>
      <c r="D39" s="8">
        <f>D38</f>
        <v>3244.3</v>
      </c>
      <c r="E39" s="13"/>
    </row>
    <row r="40" spans="1:5" ht="15" hidden="1">
      <c r="A40" s="39">
        <v>3.3</v>
      </c>
      <c r="B40" s="39" t="s">
        <v>26</v>
      </c>
      <c r="C40" s="34"/>
      <c r="D40" s="8">
        <f>D38</f>
        <v>3244.3</v>
      </c>
      <c r="E40" s="13"/>
    </row>
    <row r="41" spans="1:5" ht="15" hidden="1">
      <c r="A41" s="39">
        <v>3.4</v>
      </c>
      <c r="B41" s="39" t="s">
        <v>27</v>
      </c>
      <c r="C41" s="34"/>
      <c r="D41" s="8">
        <f>D38</f>
        <v>3244.3</v>
      </c>
      <c r="E41" s="13"/>
    </row>
    <row r="42" spans="1:5" ht="15" hidden="1">
      <c r="A42" s="39">
        <v>3.5</v>
      </c>
      <c r="B42" s="39" t="s">
        <v>28</v>
      </c>
      <c r="C42" s="34"/>
      <c r="D42" s="8">
        <f>D38</f>
        <v>3244.3</v>
      </c>
      <c r="E42" s="13"/>
    </row>
    <row r="43" spans="1:5" ht="23.25">
      <c r="A43" s="40">
        <v>4</v>
      </c>
      <c r="B43" s="43" t="s">
        <v>29</v>
      </c>
      <c r="C43" s="33">
        <f>SUM(C44:C51)</f>
        <v>2.5897548000000006</v>
      </c>
      <c r="D43" s="8">
        <f>D40</f>
        <v>3244.3</v>
      </c>
      <c r="E43" s="52">
        <f t="shared" si="0"/>
        <v>8401.941497640002</v>
      </c>
    </row>
    <row r="44" spans="1:5" ht="23.25">
      <c r="A44" s="39">
        <v>4.1</v>
      </c>
      <c r="B44" s="45" t="s">
        <v>51</v>
      </c>
      <c r="C44" s="34">
        <v>1.6874</v>
      </c>
      <c r="D44" s="8">
        <f>D42</f>
        <v>3244.3</v>
      </c>
      <c r="E44" s="13">
        <f t="shared" si="0"/>
        <v>5474.431820000001</v>
      </c>
    </row>
    <row r="45" spans="1:5" ht="15">
      <c r="A45" s="39">
        <v>4.2</v>
      </c>
      <c r="B45" s="45" t="s">
        <v>125</v>
      </c>
      <c r="C45" s="34">
        <f>C44*0.202</f>
        <v>0.3408548</v>
      </c>
      <c r="D45" s="8">
        <f>D42</f>
        <v>3244.3</v>
      </c>
      <c r="E45" s="13">
        <f t="shared" si="0"/>
        <v>1105.83522764</v>
      </c>
    </row>
    <row r="46" spans="1:5" ht="15">
      <c r="A46" s="39">
        <v>4.3</v>
      </c>
      <c r="B46" s="39" t="s">
        <v>30</v>
      </c>
      <c r="C46" s="34">
        <v>0.2713</v>
      </c>
      <c r="D46" s="8">
        <f>D42</f>
        <v>3244.3</v>
      </c>
      <c r="E46" s="13">
        <f t="shared" si="0"/>
        <v>880.17859</v>
      </c>
    </row>
    <row r="47" spans="1:5" ht="15">
      <c r="A47" s="39">
        <v>4.4</v>
      </c>
      <c r="B47" s="39" t="s">
        <v>31</v>
      </c>
      <c r="C47" s="34">
        <v>0.0212</v>
      </c>
      <c r="D47" s="8">
        <f>D42</f>
        <v>3244.3</v>
      </c>
      <c r="E47" s="13">
        <f t="shared" si="0"/>
        <v>68.77916</v>
      </c>
    </row>
    <row r="48" spans="1:5" ht="15">
      <c r="A48" s="39">
        <v>4.5</v>
      </c>
      <c r="B48" s="39" t="s">
        <v>32</v>
      </c>
      <c r="C48" s="34">
        <v>0.019</v>
      </c>
      <c r="D48" s="8">
        <f>D43</f>
        <v>3244.3</v>
      </c>
      <c r="E48" s="13">
        <f t="shared" si="0"/>
        <v>61.6417</v>
      </c>
    </row>
    <row r="49" spans="1:5" ht="15">
      <c r="A49" s="39">
        <v>4.6</v>
      </c>
      <c r="B49" s="39" t="s">
        <v>33</v>
      </c>
      <c r="C49" s="34">
        <v>0.0036000000000000003</v>
      </c>
      <c r="D49" s="8">
        <f>D43</f>
        <v>3244.3</v>
      </c>
      <c r="E49" s="13">
        <f t="shared" si="0"/>
        <v>11.679480000000002</v>
      </c>
    </row>
    <row r="50" spans="1:5" ht="15">
      <c r="A50" s="39">
        <v>4.7</v>
      </c>
      <c r="B50" s="39" t="s">
        <v>34</v>
      </c>
      <c r="C50" s="34">
        <v>0.083</v>
      </c>
      <c r="D50" s="8">
        <f>D43</f>
        <v>3244.3</v>
      </c>
      <c r="E50" s="13">
        <f t="shared" si="0"/>
        <v>269.2769</v>
      </c>
    </row>
    <row r="51" spans="1:5" ht="15">
      <c r="A51" s="39">
        <v>4.8</v>
      </c>
      <c r="B51" s="39" t="s">
        <v>52</v>
      </c>
      <c r="C51" s="34">
        <v>0.1634</v>
      </c>
      <c r="D51" s="8">
        <f>D44</f>
        <v>3244.3</v>
      </c>
      <c r="E51" s="13"/>
    </row>
    <row r="52" spans="1:5" ht="15">
      <c r="A52" s="40">
        <v>5</v>
      </c>
      <c r="B52" s="44" t="s">
        <v>35</v>
      </c>
      <c r="C52" s="33">
        <f>SUM(C53:C57)</f>
        <v>0.9995544000000001</v>
      </c>
      <c r="D52" s="8">
        <f>D42</f>
        <v>3244.3</v>
      </c>
      <c r="E52" s="52">
        <f t="shared" si="0"/>
        <v>3242.8543399200003</v>
      </c>
    </row>
    <row r="53" spans="1:5" ht="23.25">
      <c r="A53" s="39">
        <v>5.1</v>
      </c>
      <c r="B53" s="45" t="s">
        <v>53</v>
      </c>
      <c r="C53" s="34">
        <v>0.4572</v>
      </c>
      <c r="D53" s="8">
        <f>D42</f>
        <v>3244.3</v>
      </c>
      <c r="E53" s="13">
        <f t="shared" si="0"/>
        <v>1483.29396</v>
      </c>
    </row>
    <row r="54" spans="1:5" ht="15">
      <c r="A54" s="39">
        <v>5.2</v>
      </c>
      <c r="B54" s="45" t="s">
        <v>125</v>
      </c>
      <c r="C54" s="34">
        <f>C53*0.202</f>
        <v>0.0923544</v>
      </c>
      <c r="D54" s="8">
        <f>D42</f>
        <v>3244.3</v>
      </c>
      <c r="E54" s="13">
        <f t="shared" si="0"/>
        <v>299.62537992</v>
      </c>
    </row>
    <row r="55" spans="1:5" ht="15">
      <c r="A55" s="39">
        <v>5.3</v>
      </c>
      <c r="B55" s="39" t="s">
        <v>36</v>
      </c>
      <c r="C55" s="34">
        <v>0.18</v>
      </c>
      <c r="D55" s="8">
        <f>D43</f>
        <v>3244.3</v>
      </c>
      <c r="E55" s="13">
        <f t="shared" si="0"/>
        <v>583.974</v>
      </c>
    </row>
    <row r="56" spans="1:5" ht="15">
      <c r="A56" s="39">
        <v>5.4</v>
      </c>
      <c r="B56" s="39" t="s">
        <v>37</v>
      </c>
      <c r="C56" s="34">
        <v>0.261</v>
      </c>
      <c r="D56" s="8">
        <f>D44</f>
        <v>3244.3</v>
      </c>
      <c r="E56" s="13">
        <f t="shared" si="0"/>
        <v>846.7623000000001</v>
      </c>
    </row>
    <row r="57" spans="1:5" ht="15">
      <c r="A57" s="39">
        <v>5.5</v>
      </c>
      <c r="B57" s="39" t="s">
        <v>46</v>
      </c>
      <c r="C57" s="34">
        <v>0.009</v>
      </c>
      <c r="D57" s="8">
        <f>D47</f>
        <v>3244.3</v>
      </c>
      <c r="E57" s="13">
        <f t="shared" si="0"/>
        <v>29.1987</v>
      </c>
    </row>
    <row r="58" spans="1:5" ht="15">
      <c r="A58" s="40">
        <v>6</v>
      </c>
      <c r="B58" s="43" t="s">
        <v>54</v>
      </c>
      <c r="C58" s="33">
        <v>2.24</v>
      </c>
      <c r="D58" s="8">
        <f>D47</f>
        <v>3244.3</v>
      </c>
      <c r="E58" s="52">
        <f t="shared" si="0"/>
        <v>7267.232000000001</v>
      </c>
    </row>
    <row r="59" spans="1:5" ht="15">
      <c r="A59" s="40">
        <v>7</v>
      </c>
      <c r="B59" s="44" t="s">
        <v>38</v>
      </c>
      <c r="C59" s="33">
        <v>0.009</v>
      </c>
      <c r="D59" s="8">
        <f>D49</f>
        <v>3244.3</v>
      </c>
      <c r="E59" s="52">
        <f t="shared" si="0"/>
        <v>29.1987</v>
      </c>
    </row>
    <row r="60" spans="1:5" ht="15">
      <c r="A60" s="40">
        <v>8</v>
      </c>
      <c r="B60" s="44" t="s">
        <v>39</v>
      </c>
      <c r="C60" s="37">
        <f>C59+C58+C52+C43+C37+C22+C10</f>
        <v>9.85039</v>
      </c>
      <c r="D60" s="8">
        <f>D51</f>
        <v>3244.3</v>
      </c>
      <c r="E60" s="52">
        <f t="shared" si="0"/>
        <v>31957.620277000005</v>
      </c>
    </row>
    <row r="61" spans="1:5" ht="15">
      <c r="A61" s="47">
        <v>9</v>
      </c>
      <c r="B61" s="39" t="s">
        <v>40</v>
      </c>
      <c r="C61" s="34">
        <v>0.1997</v>
      </c>
      <c r="D61" s="8">
        <f>D51</f>
        <v>3244.3</v>
      </c>
      <c r="E61" s="13">
        <f t="shared" si="0"/>
        <v>647.88671</v>
      </c>
    </row>
    <row r="62" spans="1:5" ht="15">
      <c r="A62" s="47">
        <v>10</v>
      </c>
      <c r="B62" s="39" t="s">
        <v>55</v>
      </c>
      <c r="C62" s="34">
        <f>C61*15%</f>
        <v>0.029954999999999996</v>
      </c>
      <c r="D62" s="8">
        <f>D52</f>
        <v>3244.3</v>
      </c>
      <c r="E62" s="13">
        <f t="shared" si="0"/>
        <v>97.18300649999999</v>
      </c>
    </row>
    <row r="63" spans="1:5" ht="15">
      <c r="A63" s="40">
        <v>11</v>
      </c>
      <c r="B63" s="40" t="s">
        <v>41</v>
      </c>
      <c r="C63" s="33">
        <f>C60+C61+C62</f>
        <v>10.080045</v>
      </c>
      <c r="D63" s="8">
        <f>D53</f>
        <v>3244.3</v>
      </c>
      <c r="E63" s="52">
        <f t="shared" si="0"/>
        <v>32702.689993500004</v>
      </c>
    </row>
    <row r="64" spans="1:5" ht="15">
      <c r="A64" s="39"/>
      <c r="B64" s="45" t="s">
        <v>56</v>
      </c>
      <c r="C64" s="38">
        <v>10.08</v>
      </c>
      <c r="D64" s="8">
        <f>D54</f>
        <v>3244.3</v>
      </c>
      <c r="E64" s="13">
        <f>C64*D64</f>
        <v>32702.544</v>
      </c>
    </row>
    <row r="66" spans="1:5" ht="36.75" customHeight="1" thickBot="1">
      <c r="A66" s="99" t="s">
        <v>145</v>
      </c>
      <c r="B66" s="100"/>
      <c r="C66" s="100"/>
      <c r="D66" s="100"/>
      <c r="E66" s="100"/>
    </row>
    <row r="67" ht="15">
      <c r="A67" t="s">
        <v>146</v>
      </c>
    </row>
    <row r="68" spans="1:5" ht="15">
      <c r="A68" s="103" t="s">
        <v>96</v>
      </c>
      <c r="B68" s="103"/>
      <c r="C68" s="103"/>
      <c r="D68" s="103"/>
      <c r="E68" s="103"/>
    </row>
    <row r="70" spans="1:5" ht="15">
      <c r="A70" s="113" t="s">
        <v>123</v>
      </c>
      <c r="B70" s="113"/>
      <c r="C70" s="113"/>
      <c r="D70" s="113"/>
      <c r="E70" s="113"/>
    </row>
    <row r="71" spans="1:5" ht="15">
      <c r="A71" s="96" t="s">
        <v>1</v>
      </c>
      <c r="B71" s="96"/>
      <c r="C71" s="8"/>
      <c r="D71" s="8"/>
      <c r="E71" s="9">
        <v>3244.2</v>
      </c>
    </row>
    <row r="72" spans="1:5" ht="15">
      <c r="A72" s="96" t="s">
        <v>2</v>
      </c>
      <c r="B72" s="96"/>
      <c r="C72" s="8"/>
      <c r="D72" s="8"/>
      <c r="E72" s="9">
        <v>11.27</v>
      </c>
    </row>
    <row r="73" spans="1:5" ht="15">
      <c r="A73" s="97"/>
      <c r="B73" s="97"/>
      <c r="C73" s="8"/>
      <c r="D73" s="8"/>
      <c r="E73" s="14">
        <f>E71*E72</f>
        <v>36562.134</v>
      </c>
    </row>
    <row r="74" spans="1:5" ht="39.75" customHeight="1">
      <c r="A74" s="10" t="s">
        <v>43</v>
      </c>
      <c r="B74" s="11" t="s">
        <v>3</v>
      </c>
      <c r="C74" s="98" t="s">
        <v>42</v>
      </c>
      <c r="D74" s="98"/>
      <c r="E74" s="98"/>
    </row>
    <row r="75" spans="1:5" ht="23.25">
      <c r="A75" s="42">
        <v>1</v>
      </c>
      <c r="B75" s="43" t="s">
        <v>44</v>
      </c>
      <c r="C75" s="33">
        <f>SUM(C78:C85)</f>
        <v>2.3216834</v>
      </c>
      <c r="D75" s="8">
        <v>3244.2</v>
      </c>
      <c r="E75" s="52">
        <f>C75*D75</f>
        <v>7532.005286279999</v>
      </c>
    </row>
    <row r="76" spans="1:5" ht="15">
      <c r="A76" s="60"/>
      <c r="B76" s="61" t="s">
        <v>4</v>
      </c>
      <c r="C76" s="62"/>
      <c r="D76" s="8">
        <f>E71</f>
        <v>3244.2</v>
      </c>
      <c r="E76" s="13"/>
    </row>
    <row r="77" spans="1:5" ht="15">
      <c r="A77" s="3">
        <v>1.1</v>
      </c>
      <c r="B77" s="4" t="s">
        <v>45</v>
      </c>
      <c r="C77" s="5">
        <f>C78+C79</f>
        <v>1.6717</v>
      </c>
      <c r="D77" s="8">
        <f>E71</f>
        <v>3244.2</v>
      </c>
      <c r="E77" s="13">
        <f aca="true" t="shared" si="1" ref="E77:E121">C77*D77</f>
        <v>5423.32914</v>
      </c>
    </row>
    <row r="78" spans="1:5" ht="15">
      <c r="A78" s="2"/>
      <c r="B78" s="4" t="s">
        <v>5</v>
      </c>
      <c r="C78" s="6">
        <v>1.6717</v>
      </c>
      <c r="D78" s="8">
        <f>E71</f>
        <v>3244.2</v>
      </c>
      <c r="E78" s="13">
        <f t="shared" si="1"/>
        <v>5423.32914</v>
      </c>
    </row>
    <row r="79" spans="1:5" ht="15">
      <c r="A79" s="2"/>
      <c r="B79" s="4" t="s">
        <v>6</v>
      </c>
      <c r="C79" s="6"/>
      <c r="D79" s="8">
        <f>E71</f>
        <v>3244.2</v>
      </c>
      <c r="E79" s="13"/>
    </row>
    <row r="80" spans="1:5" ht="15">
      <c r="A80" s="2">
        <v>1.2</v>
      </c>
      <c r="B80" s="4" t="s">
        <v>125</v>
      </c>
      <c r="C80" s="6">
        <f>(C78+C79)*0.202</f>
        <v>0.3376834</v>
      </c>
      <c r="D80" s="8">
        <f>E71</f>
        <v>3244.2</v>
      </c>
      <c r="E80" s="13">
        <f t="shared" si="1"/>
        <v>1095.51248628</v>
      </c>
    </row>
    <row r="81" spans="1:5" ht="23.25">
      <c r="A81" s="2">
        <v>1.3</v>
      </c>
      <c r="B81" s="4" t="s">
        <v>147</v>
      </c>
      <c r="C81" s="6">
        <v>0.0143</v>
      </c>
      <c r="D81" s="8">
        <f>E71</f>
        <v>3244.2</v>
      </c>
      <c r="E81" s="13">
        <f t="shared" si="1"/>
        <v>46.39206</v>
      </c>
    </row>
    <row r="82" spans="1:5" ht="15">
      <c r="A82" s="2">
        <v>1.4</v>
      </c>
      <c r="B82" s="45" t="s">
        <v>9</v>
      </c>
      <c r="C82" s="34"/>
      <c r="D82" s="8">
        <f>E71</f>
        <v>3244.2</v>
      </c>
      <c r="E82" s="13"/>
    </row>
    <row r="83" spans="1:5" ht="15">
      <c r="A83" s="2">
        <v>1.5</v>
      </c>
      <c r="B83" s="45" t="s">
        <v>10</v>
      </c>
      <c r="C83" s="34">
        <v>0.0816</v>
      </c>
      <c r="D83" s="8">
        <f>E71</f>
        <v>3244.2</v>
      </c>
      <c r="E83" s="13">
        <f t="shared" si="1"/>
        <v>264.72672</v>
      </c>
    </row>
    <row r="84" spans="1:5" ht="15">
      <c r="A84" s="2">
        <v>1.6</v>
      </c>
      <c r="B84" s="45" t="s">
        <v>148</v>
      </c>
      <c r="C84" s="34">
        <v>0.1164</v>
      </c>
      <c r="D84" s="8">
        <f>E71</f>
        <v>3244.2</v>
      </c>
      <c r="E84" s="13">
        <f t="shared" si="1"/>
        <v>377.62487999999996</v>
      </c>
    </row>
    <row r="85" spans="1:5" ht="15">
      <c r="A85" s="2">
        <v>1.7</v>
      </c>
      <c r="B85" s="45" t="s">
        <v>149</v>
      </c>
      <c r="C85" s="63">
        <v>0.1</v>
      </c>
      <c r="D85" s="8">
        <f>E71</f>
        <v>3244.2</v>
      </c>
      <c r="E85" s="13">
        <f t="shared" si="1"/>
        <v>324.42</v>
      </c>
    </row>
    <row r="86" spans="1:5" ht="15">
      <c r="A86" s="40">
        <v>2</v>
      </c>
      <c r="B86" s="43" t="s">
        <v>12</v>
      </c>
      <c r="C86" s="33">
        <f>SUM(C87:C99)</f>
        <v>2.1762</v>
      </c>
      <c r="D86" s="8">
        <f>E71</f>
        <v>3244.2</v>
      </c>
      <c r="E86" s="52">
        <f t="shared" si="1"/>
        <v>7060.02804</v>
      </c>
    </row>
    <row r="87" spans="1:5" ht="15">
      <c r="A87" s="39">
        <v>2.1</v>
      </c>
      <c r="B87" s="45" t="s">
        <v>13</v>
      </c>
      <c r="C87" s="34">
        <v>0.6191</v>
      </c>
      <c r="D87" s="8">
        <f>E71</f>
        <v>3244.2</v>
      </c>
      <c r="E87" s="13">
        <f t="shared" si="1"/>
        <v>2008.4842199999998</v>
      </c>
    </row>
    <row r="88" spans="1:5" ht="15">
      <c r="A88" s="39">
        <v>2.2</v>
      </c>
      <c r="B88" s="45" t="s">
        <v>14</v>
      </c>
      <c r="C88" s="34">
        <v>0.2333</v>
      </c>
      <c r="D88" s="8">
        <f>E71</f>
        <v>3244.2</v>
      </c>
      <c r="E88" s="13">
        <f t="shared" si="1"/>
        <v>756.87186</v>
      </c>
    </row>
    <row r="89" spans="1:5" ht="15">
      <c r="A89" s="39">
        <v>2.3</v>
      </c>
      <c r="B89" s="45" t="s">
        <v>15</v>
      </c>
      <c r="C89" s="34">
        <v>0.6167</v>
      </c>
      <c r="D89" s="8">
        <f>E71</f>
        <v>3244.2</v>
      </c>
      <c r="E89" s="13">
        <f t="shared" si="1"/>
        <v>2000.69814</v>
      </c>
    </row>
    <row r="90" spans="1:5" ht="23.25">
      <c r="A90" s="39">
        <v>2.4</v>
      </c>
      <c r="B90" s="45" t="s">
        <v>47</v>
      </c>
      <c r="C90" s="34">
        <v>0.0334</v>
      </c>
      <c r="D90" s="8">
        <f>E71</f>
        <v>3244.2</v>
      </c>
      <c r="E90" s="13">
        <f t="shared" si="1"/>
        <v>108.35628</v>
      </c>
    </row>
    <row r="91" spans="1:5" ht="15">
      <c r="A91" s="39">
        <v>2.5</v>
      </c>
      <c r="B91" s="45" t="s">
        <v>16</v>
      </c>
      <c r="C91" s="34">
        <v>0.2607</v>
      </c>
      <c r="D91" s="8">
        <f>E71</f>
        <v>3244.2</v>
      </c>
      <c r="E91" s="13">
        <f t="shared" si="1"/>
        <v>845.76294</v>
      </c>
    </row>
    <row r="92" spans="1:5" ht="15">
      <c r="A92" s="39">
        <v>2.6</v>
      </c>
      <c r="B92" s="45" t="s">
        <v>48</v>
      </c>
      <c r="C92" s="34">
        <v>0.0834</v>
      </c>
      <c r="D92" s="12">
        <f>E71</f>
        <v>3244.2</v>
      </c>
      <c r="E92" s="13">
        <f t="shared" si="1"/>
        <v>270.56628</v>
      </c>
    </row>
    <row r="93" spans="1:5" ht="23.25">
      <c r="A93" s="39">
        <v>2.7</v>
      </c>
      <c r="B93" s="45" t="s">
        <v>17</v>
      </c>
      <c r="C93" s="34">
        <v>0.0092</v>
      </c>
      <c r="D93" s="8">
        <f>E71</f>
        <v>3244.2</v>
      </c>
      <c r="E93" s="13">
        <f t="shared" si="1"/>
        <v>29.846639999999997</v>
      </c>
    </row>
    <row r="94" spans="1:5" ht="15">
      <c r="A94" s="39">
        <v>2.8</v>
      </c>
      <c r="B94" s="45" t="s">
        <v>150</v>
      </c>
      <c r="C94" s="34">
        <v>0.1347</v>
      </c>
      <c r="D94" s="8">
        <f>D93</f>
        <v>3244.2</v>
      </c>
      <c r="E94" s="13">
        <f t="shared" si="1"/>
        <v>436.99373999999995</v>
      </c>
    </row>
    <row r="95" spans="1:5" ht="15">
      <c r="A95" s="39">
        <v>2.9</v>
      </c>
      <c r="B95" s="45" t="s">
        <v>18</v>
      </c>
      <c r="C95" s="34">
        <v>0.0483</v>
      </c>
      <c r="D95" s="8">
        <f>D94</f>
        <v>3244.2</v>
      </c>
      <c r="E95" s="13">
        <f t="shared" si="1"/>
        <v>156.69486</v>
      </c>
    </row>
    <row r="96" spans="1:5" ht="15">
      <c r="A96" s="46" t="s">
        <v>50</v>
      </c>
      <c r="B96" s="45" t="s">
        <v>19</v>
      </c>
      <c r="C96" s="34">
        <v>0.0144</v>
      </c>
      <c r="D96" s="8">
        <f>D94</f>
        <v>3244.2</v>
      </c>
      <c r="E96" s="13">
        <f t="shared" si="1"/>
        <v>46.71648</v>
      </c>
    </row>
    <row r="97" spans="1:5" ht="15">
      <c r="A97" s="39">
        <v>2.11</v>
      </c>
      <c r="B97" s="45" t="s">
        <v>20</v>
      </c>
      <c r="C97" s="34">
        <v>0.0542</v>
      </c>
      <c r="D97" s="8">
        <f>D94</f>
        <v>3244.2</v>
      </c>
      <c r="E97" s="13">
        <f t="shared" si="1"/>
        <v>175.83563999999998</v>
      </c>
    </row>
    <row r="98" spans="1:5" ht="15">
      <c r="A98" s="39">
        <v>2.12</v>
      </c>
      <c r="B98" s="45" t="s">
        <v>21</v>
      </c>
      <c r="C98" s="34">
        <v>0.049</v>
      </c>
      <c r="D98" s="8">
        <f>D95</f>
        <v>3244.2</v>
      </c>
      <c r="E98" s="13">
        <f t="shared" si="1"/>
        <v>158.9658</v>
      </c>
    </row>
    <row r="99" spans="1:5" ht="23.25">
      <c r="A99" s="39">
        <v>2.13</v>
      </c>
      <c r="B99" s="45" t="s">
        <v>151</v>
      </c>
      <c r="C99" s="34">
        <v>0.0198</v>
      </c>
      <c r="D99" s="8">
        <f>D98</f>
        <v>3244.2</v>
      </c>
      <c r="E99" s="13">
        <f t="shared" si="1"/>
        <v>64.23516000000001</v>
      </c>
    </row>
    <row r="100" spans="1:5" ht="23.25">
      <c r="A100" s="40">
        <v>3</v>
      </c>
      <c r="B100" s="43" t="s">
        <v>23</v>
      </c>
      <c r="C100" s="33">
        <f>SUM(C101:C103)</f>
        <v>0</v>
      </c>
      <c r="D100" s="8">
        <f>D98</f>
        <v>3244.2</v>
      </c>
      <c r="E100" s="52">
        <f t="shared" si="1"/>
        <v>0</v>
      </c>
    </row>
    <row r="101" spans="1:5" ht="15">
      <c r="A101" s="39">
        <v>3.1</v>
      </c>
      <c r="B101" s="45" t="s">
        <v>24</v>
      </c>
      <c r="C101" s="34"/>
      <c r="D101" s="8">
        <f>D98</f>
        <v>3244.2</v>
      </c>
      <c r="E101" s="13"/>
    </row>
    <row r="102" spans="1:5" ht="15">
      <c r="A102" s="39">
        <v>3.2</v>
      </c>
      <c r="B102" s="45" t="s">
        <v>25</v>
      </c>
      <c r="C102" s="34"/>
      <c r="D102" s="8">
        <f>D99</f>
        <v>3244.2</v>
      </c>
      <c r="E102" s="13"/>
    </row>
    <row r="103" spans="1:5" ht="15">
      <c r="A103" s="39">
        <v>3.3</v>
      </c>
      <c r="B103" s="45" t="s">
        <v>28</v>
      </c>
      <c r="C103" s="34"/>
      <c r="D103" s="8">
        <f>D102</f>
        <v>3244.2</v>
      </c>
      <c r="E103" s="13"/>
    </row>
    <row r="104" spans="1:5" ht="23.25">
      <c r="A104" s="40">
        <v>4</v>
      </c>
      <c r="B104" s="43" t="s">
        <v>29</v>
      </c>
      <c r="C104" s="33">
        <f>SUM(C105:C111)</f>
        <v>2.8262796199999998</v>
      </c>
      <c r="D104" s="8">
        <f>D103</f>
        <v>3244.2</v>
      </c>
      <c r="E104" s="52">
        <f t="shared" si="1"/>
        <v>9169.016343203999</v>
      </c>
    </row>
    <row r="105" spans="1:5" ht="23.25">
      <c r="A105" s="39">
        <v>4.1</v>
      </c>
      <c r="B105" s="45" t="s">
        <v>51</v>
      </c>
      <c r="C105" s="34">
        <v>1.8294</v>
      </c>
      <c r="D105" s="8">
        <f>D103</f>
        <v>3244.2</v>
      </c>
      <c r="E105" s="13">
        <f t="shared" si="1"/>
        <v>5934.939479999999</v>
      </c>
    </row>
    <row r="106" spans="1:5" ht="15">
      <c r="A106" s="39">
        <v>4.2</v>
      </c>
      <c r="B106" s="45" t="s">
        <v>125</v>
      </c>
      <c r="C106" s="34">
        <f>C105*0.202</f>
        <v>0.3695388</v>
      </c>
      <c r="D106" s="8">
        <f>D103</f>
        <v>3244.2</v>
      </c>
      <c r="E106" s="13">
        <f t="shared" si="1"/>
        <v>1198.85777496</v>
      </c>
    </row>
    <row r="107" spans="1:5" ht="15">
      <c r="A107" s="39">
        <v>4.3</v>
      </c>
      <c r="B107" s="45" t="s">
        <v>30</v>
      </c>
      <c r="C107" s="34">
        <f>(C105+C106)*0.15</f>
        <v>0.32984082</v>
      </c>
      <c r="D107" s="8">
        <f>D103</f>
        <v>3244.2</v>
      </c>
      <c r="E107" s="13">
        <f t="shared" si="1"/>
        <v>1070.0695882439998</v>
      </c>
    </row>
    <row r="108" spans="1:5" ht="15">
      <c r="A108" s="39">
        <v>4.4</v>
      </c>
      <c r="B108" s="45" t="s">
        <v>152</v>
      </c>
      <c r="C108" s="34">
        <v>0.0157</v>
      </c>
      <c r="D108" s="8">
        <f>D105</f>
        <v>3244.2</v>
      </c>
      <c r="E108" s="13">
        <f t="shared" si="1"/>
        <v>50.93393999999999</v>
      </c>
    </row>
    <row r="109" spans="1:5" ht="15">
      <c r="A109" s="39">
        <v>4.5</v>
      </c>
      <c r="B109" s="45" t="s">
        <v>33</v>
      </c>
      <c r="C109" s="34">
        <v>0.0036000000000000003</v>
      </c>
      <c r="D109" s="8">
        <f>D107</f>
        <v>3244.2</v>
      </c>
      <c r="E109" s="13">
        <f t="shared" si="1"/>
        <v>11.679120000000001</v>
      </c>
    </row>
    <row r="110" spans="1:5" ht="15">
      <c r="A110" s="39">
        <v>4.6</v>
      </c>
      <c r="B110" s="45" t="s">
        <v>34</v>
      </c>
      <c r="C110" s="34">
        <v>0.083</v>
      </c>
      <c r="D110" s="8">
        <f>D107</f>
        <v>3244.2</v>
      </c>
      <c r="E110" s="13">
        <f t="shared" si="1"/>
        <v>269.2686</v>
      </c>
    </row>
    <row r="111" spans="1:5" ht="15">
      <c r="A111" s="39">
        <v>4.7</v>
      </c>
      <c r="B111" s="45" t="s">
        <v>52</v>
      </c>
      <c r="C111" s="34">
        <v>0.1952</v>
      </c>
      <c r="D111" s="8">
        <f>D107</f>
        <v>3244.2</v>
      </c>
      <c r="E111" s="13">
        <f t="shared" si="1"/>
        <v>633.26784</v>
      </c>
    </row>
    <row r="112" spans="1:5" ht="15">
      <c r="A112" s="40">
        <v>5</v>
      </c>
      <c r="B112" s="43" t="s">
        <v>35</v>
      </c>
      <c r="C112" s="33">
        <f>SUM(C113:C116)</f>
        <v>1.1244524</v>
      </c>
      <c r="D112" s="8">
        <f>D107</f>
        <v>3244.2</v>
      </c>
      <c r="E112" s="52">
        <f t="shared" si="1"/>
        <v>3647.9484760799996</v>
      </c>
    </row>
    <row r="113" spans="1:5" ht="23.25">
      <c r="A113" s="39">
        <v>5.1</v>
      </c>
      <c r="B113" s="45" t="s">
        <v>53</v>
      </c>
      <c r="C113" s="34">
        <v>0.5562</v>
      </c>
      <c r="D113" s="8">
        <f>D108</f>
        <v>3244.2</v>
      </c>
      <c r="E113" s="13">
        <f t="shared" si="1"/>
        <v>1804.4240399999999</v>
      </c>
    </row>
    <row r="114" spans="1:5" ht="15">
      <c r="A114" s="39">
        <v>5.2</v>
      </c>
      <c r="B114" s="45" t="s">
        <v>125</v>
      </c>
      <c r="C114" s="34">
        <f>C113*0.202</f>
        <v>0.11235240000000002</v>
      </c>
      <c r="D114" s="8">
        <f>D108</f>
        <v>3244.2</v>
      </c>
      <c r="E114" s="13">
        <f t="shared" si="1"/>
        <v>364.49365608000005</v>
      </c>
    </row>
    <row r="115" spans="1:5" ht="15">
      <c r="A115" s="39">
        <v>5.3</v>
      </c>
      <c r="B115" s="45" t="s">
        <v>36</v>
      </c>
      <c r="C115" s="34">
        <v>0.1815</v>
      </c>
      <c r="D115" s="8">
        <f>D108</f>
        <v>3244.2</v>
      </c>
      <c r="E115" s="13">
        <f t="shared" si="1"/>
        <v>588.8222999999999</v>
      </c>
    </row>
    <row r="116" spans="1:5" ht="15">
      <c r="A116" s="39">
        <v>5.4</v>
      </c>
      <c r="B116" s="45" t="s">
        <v>37</v>
      </c>
      <c r="C116" s="34">
        <v>0.2744</v>
      </c>
      <c r="D116" s="8">
        <f>D109</f>
        <v>3244.2</v>
      </c>
      <c r="E116" s="13">
        <f t="shared" si="1"/>
        <v>890.2084799999999</v>
      </c>
    </row>
    <row r="117" spans="1:5" ht="15">
      <c r="A117" s="40">
        <v>6</v>
      </c>
      <c r="B117" s="43" t="s">
        <v>54</v>
      </c>
      <c r="C117" s="33">
        <f>C125*18.5%</f>
        <v>2.08495</v>
      </c>
      <c r="D117" s="8">
        <f>D107</f>
        <v>3244.2</v>
      </c>
      <c r="E117" s="52">
        <f t="shared" si="1"/>
        <v>6763.99479</v>
      </c>
    </row>
    <row r="118" spans="1:5" ht="15">
      <c r="A118" s="44">
        <v>6.1</v>
      </c>
      <c r="B118" s="43" t="s">
        <v>128</v>
      </c>
      <c r="C118" s="33">
        <f>C125*9.85%</f>
        <v>1.1100949999999998</v>
      </c>
      <c r="D118" s="8">
        <f>D107</f>
        <v>3244.2</v>
      </c>
      <c r="E118" s="52">
        <f t="shared" si="1"/>
        <v>3601.370198999999</v>
      </c>
    </row>
    <row r="119" spans="1:5" ht="15">
      <c r="A119" s="40">
        <v>7</v>
      </c>
      <c r="B119" s="43" t="s">
        <v>38</v>
      </c>
      <c r="C119" s="33">
        <v>0.009</v>
      </c>
      <c r="D119" s="8">
        <f>D107</f>
        <v>3244.2</v>
      </c>
      <c r="E119" s="52">
        <f t="shared" si="1"/>
        <v>29.197799999999997</v>
      </c>
    </row>
    <row r="120" spans="1:5" ht="15">
      <c r="A120" s="40">
        <v>8</v>
      </c>
      <c r="B120" s="43" t="s">
        <v>39</v>
      </c>
      <c r="C120" s="37">
        <f>C119+C117+C112+C104+C100+C86+C75</f>
        <v>10.542565419999999</v>
      </c>
      <c r="D120" s="8">
        <f>D108</f>
        <v>3244.2</v>
      </c>
      <c r="E120" s="52">
        <f>E75+E86+E100+E104+E112+E117+E119</f>
        <v>34202.190735564</v>
      </c>
    </row>
    <row r="121" spans="1:5" ht="15">
      <c r="A121" s="47">
        <v>9</v>
      </c>
      <c r="B121" s="45" t="s">
        <v>40</v>
      </c>
      <c r="C121" s="34">
        <v>0.6326</v>
      </c>
      <c r="D121" s="8">
        <f>D109</f>
        <v>3244.2</v>
      </c>
      <c r="E121" s="13">
        <f t="shared" si="1"/>
        <v>2052.28092</v>
      </c>
    </row>
    <row r="122" spans="1:5" ht="15">
      <c r="A122" s="47">
        <v>10</v>
      </c>
      <c r="B122" s="45" t="s">
        <v>55</v>
      </c>
      <c r="C122" s="34">
        <v>0.0948</v>
      </c>
      <c r="D122" s="8">
        <f>D112</f>
        <v>3244.2</v>
      </c>
      <c r="E122" s="13">
        <v>307.66</v>
      </c>
    </row>
    <row r="123" spans="1:5" ht="15">
      <c r="A123" s="40">
        <v>11</v>
      </c>
      <c r="B123" s="69" t="s">
        <v>41</v>
      </c>
      <c r="C123" s="33">
        <f>C120+C121+C122</f>
        <v>11.269965419999998</v>
      </c>
      <c r="D123" s="8">
        <f>D112</f>
        <v>3244.2</v>
      </c>
      <c r="E123" s="52">
        <f>E120+E121+E122</f>
        <v>36562.131655564</v>
      </c>
    </row>
    <row r="124" spans="1:5" ht="15">
      <c r="A124" s="70"/>
      <c r="B124" s="71"/>
      <c r="C124" s="86"/>
      <c r="D124" s="87"/>
      <c r="E124" s="88"/>
    </row>
    <row r="125" spans="1:5" ht="15">
      <c r="A125" s="70"/>
      <c r="B125" s="70"/>
      <c r="C125" s="89">
        <v>11.27</v>
      </c>
      <c r="D125" s="87"/>
      <c r="E125" s="88"/>
    </row>
  </sheetData>
  <sheetProtection/>
  <mergeCells count="14">
    <mergeCell ref="C9:E9"/>
    <mergeCell ref="A5:E5"/>
    <mergeCell ref="A1:E1"/>
    <mergeCell ref="A3:E3"/>
    <mergeCell ref="A6:B6"/>
    <mergeCell ref="A7:B7"/>
    <mergeCell ref="A8:B8"/>
    <mergeCell ref="A72:B72"/>
    <mergeCell ref="A73:B73"/>
    <mergeCell ref="C74:E74"/>
    <mergeCell ref="A66:E66"/>
    <mergeCell ref="A68:E68"/>
    <mergeCell ref="A70:E70"/>
    <mergeCell ref="A71:B71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27"/>
  <sheetViews>
    <sheetView zoomScalePageLayoutView="0" workbookViewId="0" topLeftCell="A1">
      <selection activeCell="J10" sqref="J10"/>
    </sheetView>
  </sheetViews>
  <sheetFormatPr defaultColWidth="9.140625" defaultRowHeight="15"/>
  <cols>
    <col min="2" max="2" width="43.28125" style="0" customWidth="1"/>
    <col min="3" max="3" width="18.28125" style="0" hidden="1" customWidth="1"/>
    <col min="4" max="4" width="21.7109375" style="0" hidden="1" customWidth="1"/>
    <col min="5" max="5" width="32.8515625" style="0" customWidth="1"/>
  </cols>
  <sheetData>
    <row r="1" spans="1:5" ht="36.75" customHeight="1" thickBot="1">
      <c r="A1" s="99" t="s">
        <v>126</v>
      </c>
      <c r="B1" s="99"/>
      <c r="C1" s="99"/>
      <c r="D1" s="99"/>
      <c r="E1" s="99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124</v>
      </c>
      <c r="B5" s="101"/>
      <c r="C5" s="101"/>
      <c r="D5" s="101"/>
      <c r="E5" s="101"/>
    </row>
    <row r="7" spans="1:5" ht="15">
      <c r="A7" s="96" t="s">
        <v>1</v>
      </c>
      <c r="B7" s="96"/>
      <c r="C7" s="8"/>
      <c r="D7" s="8"/>
      <c r="E7" s="9">
        <v>3202.7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32283.215999999997</v>
      </c>
    </row>
    <row r="10" spans="1:5" ht="56.2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3202.7</v>
      </c>
      <c r="E11" s="52">
        <f>C11*D11</f>
        <v>6935.705628160001</v>
      </c>
    </row>
    <row r="12" spans="1:5" ht="15">
      <c r="A12" s="2"/>
      <c r="B12" s="2" t="s">
        <v>4</v>
      </c>
      <c r="C12" s="49"/>
      <c r="D12" s="8">
        <f>E7</f>
        <v>3202.7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3202.7</v>
      </c>
      <c r="E13" s="13">
        <f aca="true" t="shared" si="0" ref="E13:E64">C13*D13</f>
        <v>4965.46608</v>
      </c>
    </row>
    <row r="14" spans="1:5" ht="15">
      <c r="A14" s="2"/>
      <c r="B14" s="2" t="s">
        <v>5</v>
      </c>
      <c r="C14" s="6">
        <v>1.5504</v>
      </c>
      <c r="D14" s="8">
        <f>E7</f>
        <v>3202.7</v>
      </c>
      <c r="E14" s="13">
        <f t="shared" si="0"/>
        <v>4965.46608</v>
      </c>
    </row>
    <row r="15" spans="1:5" ht="15">
      <c r="A15" s="2"/>
      <c r="B15" s="2" t="s">
        <v>6</v>
      </c>
      <c r="C15" s="6"/>
      <c r="D15" s="8">
        <f>E7</f>
        <v>3202.7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3202.7</v>
      </c>
      <c r="E16" s="13">
        <f t="shared" si="0"/>
        <v>1003.0241481600001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3202.7</v>
      </c>
      <c r="E17" s="13">
        <f t="shared" si="0"/>
        <v>46.11888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3202.7</v>
      </c>
      <c r="E18" s="13">
        <f t="shared" si="0"/>
        <v>359.34293999999994</v>
      </c>
    </row>
    <row r="19" spans="1:5" ht="15">
      <c r="A19" s="2">
        <v>1.5</v>
      </c>
      <c r="B19" s="39" t="s">
        <v>9</v>
      </c>
      <c r="C19" s="34"/>
      <c r="D19" s="8">
        <f>E7</f>
        <v>3202.7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3202.7</v>
      </c>
      <c r="E20" s="13">
        <f t="shared" si="0"/>
        <v>240.2025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3202.7</v>
      </c>
      <c r="E21" s="13">
        <f t="shared" si="0"/>
        <v>321.55108</v>
      </c>
    </row>
    <row r="22" spans="1:5" ht="15">
      <c r="A22" s="2">
        <v>1.8</v>
      </c>
      <c r="B22" s="39" t="s">
        <v>46</v>
      </c>
      <c r="C22" s="34"/>
      <c r="D22" s="8">
        <f>E7</f>
        <v>3202.7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3202.7</v>
      </c>
      <c r="E23" s="52">
        <f t="shared" si="0"/>
        <v>5913.785549999999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3202.7</v>
      </c>
      <c r="E24" s="13">
        <f t="shared" si="0"/>
        <v>1924.8226999999997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3202.7</v>
      </c>
      <c r="E25" s="13">
        <f t="shared" si="0"/>
        <v>692.1034699999999</v>
      </c>
    </row>
    <row r="26" spans="1:5" ht="23.25">
      <c r="A26" s="39">
        <v>2.3</v>
      </c>
      <c r="B26" s="45" t="s">
        <v>15</v>
      </c>
      <c r="C26" s="34">
        <v>0.553</v>
      </c>
      <c r="D26" s="8">
        <f>E7</f>
        <v>3202.7</v>
      </c>
      <c r="E26" s="13">
        <f t="shared" si="0"/>
        <v>1771.0931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3202.7</v>
      </c>
      <c r="E27" s="13">
        <f t="shared" si="0"/>
        <v>92.23776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3202.7</v>
      </c>
      <c r="E28" s="13">
        <f t="shared" si="0"/>
        <v>746.8696399999999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3202.7</v>
      </c>
      <c r="E29" s="13">
        <f t="shared" si="0"/>
        <v>150.20663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3202.7</v>
      </c>
      <c r="E30" s="13">
        <f t="shared" si="0"/>
        <v>29.46484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3202.7</v>
      </c>
      <c r="E31" s="13">
        <f t="shared" si="0"/>
        <v>90.31613999999999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3202.7</v>
      </c>
      <c r="E32" s="13">
        <f t="shared" si="0"/>
        <v>155.01067999999998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3202.7</v>
      </c>
      <c r="E33" s="13">
        <f t="shared" si="0"/>
        <v>46.43915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3202.7</v>
      </c>
      <c r="E34" s="13">
        <f t="shared" si="0"/>
        <v>84.23101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3202.7</v>
      </c>
      <c r="E35" s="13">
        <f t="shared" si="0"/>
        <v>67.2567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3202.7</v>
      </c>
      <c r="E36" s="13">
        <f t="shared" si="0"/>
        <v>63.73373</v>
      </c>
    </row>
    <row r="37" spans="1:5" ht="15">
      <c r="A37" s="39">
        <v>2.14</v>
      </c>
      <c r="B37" s="45" t="s">
        <v>46</v>
      </c>
      <c r="C37" s="34"/>
      <c r="D37" s="8">
        <f>D34</f>
        <v>3202.7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3202.7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3202.7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3202.7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3202.7</v>
      </c>
      <c r="E41" s="13"/>
    </row>
    <row r="42" spans="1:5" ht="15" hidden="1">
      <c r="A42" s="39">
        <v>3.4</v>
      </c>
      <c r="B42" s="39" t="s">
        <v>27</v>
      </c>
      <c r="C42" s="34"/>
      <c r="D42" s="8">
        <f>D39</f>
        <v>3202.7</v>
      </c>
      <c r="E42" s="13"/>
    </row>
    <row r="43" spans="1:5" ht="15" hidden="1">
      <c r="A43" s="39">
        <v>3.5</v>
      </c>
      <c r="B43" s="39" t="s">
        <v>28</v>
      </c>
      <c r="C43" s="34"/>
      <c r="D43" s="8">
        <f>D39</f>
        <v>3202.7</v>
      </c>
      <c r="E43" s="13"/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3202.7</v>
      </c>
      <c r="E44" s="52">
        <f t="shared" si="0"/>
        <v>8294.20769796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3202.7</v>
      </c>
      <c r="E45" s="13">
        <f t="shared" si="0"/>
        <v>5404.2359799999995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3202.7</v>
      </c>
      <c r="E46" s="13">
        <f t="shared" si="0"/>
        <v>1091.65566796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3202.7</v>
      </c>
      <c r="E47" s="13">
        <f t="shared" si="0"/>
        <v>868.8925099999999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3202.7</v>
      </c>
      <c r="E48" s="13">
        <f t="shared" si="0"/>
        <v>67.89724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3202.7</v>
      </c>
      <c r="E49" s="13">
        <f t="shared" si="0"/>
        <v>60.851299999999995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3202.7</v>
      </c>
      <c r="E50" s="13">
        <f t="shared" si="0"/>
        <v>11.529720000000001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3202.7</v>
      </c>
      <c r="E51" s="13">
        <f t="shared" si="0"/>
        <v>265.8241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3202.7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3202.7</v>
      </c>
      <c r="E53" s="52">
        <f t="shared" si="0"/>
        <v>3201.2728768800002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3202.7</v>
      </c>
      <c r="E54" s="13">
        <f t="shared" si="0"/>
        <v>1464.27444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3202.7</v>
      </c>
      <c r="E55" s="13">
        <f t="shared" si="0"/>
        <v>295.78343688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3202.7</v>
      </c>
      <c r="E56" s="13">
        <f t="shared" si="0"/>
        <v>576.486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3202.7</v>
      </c>
      <c r="E57" s="13">
        <f t="shared" si="0"/>
        <v>835.9046999999999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3202.7</v>
      </c>
      <c r="E58" s="13">
        <f t="shared" si="0"/>
        <v>28.824299999999997</v>
      </c>
    </row>
    <row r="59" spans="1:5" ht="15">
      <c r="A59" s="40">
        <v>6</v>
      </c>
      <c r="B59" s="43" t="s">
        <v>54</v>
      </c>
      <c r="C59" s="33">
        <v>2.24</v>
      </c>
      <c r="D59" s="8">
        <f>D48</f>
        <v>3202.7</v>
      </c>
      <c r="E59" s="52">
        <f t="shared" si="0"/>
        <v>7174.048000000001</v>
      </c>
    </row>
    <row r="60" spans="1:5" ht="15">
      <c r="A60" s="40">
        <v>7</v>
      </c>
      <c r="B60" s="44" t="s">
        <v>38</v>
      </c>
      <c r="C60" s="33">
        <v>0.009</v>
      </c>
      <c r="D60" s="8">
        <f>D50</f>
        <v>3202.7</v>
      </c>
      <c r="E60" s="52">
        <f t="shared" si="0"/>
        <v>28.824299999999997</v>
      </c>
    </row>
    <row r="61" spans="1:5" ht="15">
      <c r="A61" s="40">
        <v>8</v>
      </c>
      <c r="B61" s="44" t="s">
        <v>39</v>
      </c>
      <c r="C61" s="37">
        <f>C60+C59+C53+C44+C38+C23+C11</f>
        <v>9.85039</v>
      </c>
      <c r="D61" s="8">
        <f>D52</f>
        <v>3202.7</v>
      </c>
      <c r="E61" s="52">
        <f t="shared" si="0"/>
        <v>31547.844053</v>
      </c>
    </row>
    <row r="62" spans="1:5" ht="15">
      <c r="A62" s="47">
        <v>9</v>
      </c>
      <c r="B62" s="39" t="s">
        <v>40</v>
      </c>
      <c r="C62" s="34">
        <v>0.1997</v>
      </c>
      <c r="D62" s="8">
        <f>D52</f>
        <v>3202.7</v>
      </c>
      <c r="E62" s="13">
        <f t="shared" si="0"/>
        <v>639.5791899999999</v>
      </c>
    </row>
    <row r="63" spans="1:5" ht="15">
      <c r="A63" s="47">
        <v>10</v>
      </c>
      <c r="B63" s="39" t="s">
        <v>55</v>
      </c>
      <c r="C63" s="34">
        <f>C62*15%</f>
        <v>0.029954999999999996</v>
      </c>
      <c r="D63" s="8">
        <f>D53</f>
        <v>3202.7</v>
      </c>
      <c r="E63" s="13">
        <f t="shared" si="0"/>
        <v>95.93687849999998</v>
      </c>
    </row>
    <row r="64" spans="1:5" ht="15">
      <c r="A64" s="40">
        <v>11</v>
      </c>
      <c r="B64" s="40" t="s">
        <v>41</v>
      </c>
      <c r="C64" s="33">
        <f>C61+C62+C63</f>
        <v>10.080045</v>
      </c>
      <c r="D64" s="8">
        <f>D54</f>
        <v>3202.7</v>
      </c>
      <c r="E64" s="52">
        <f t="shared" si="0"/>
        <v>32283.360121499998</v>
      </c>
    </row>
    <row r="65" spans="1:5" ht="15">
      <c r="A65" s="39"/>
      <c r="B65" s="45" t="s">
        <v>56</v>
      </c>
      <c r="C65" s="38">
        <v>10.08</v>
      </c>
      <c r="D65" s="8">
        <f>D55</f>
        <v>3202.7</v>
      </c>
      <c r="E65" s="13">
        <f>C65*D65</f>
        <v>32283.215999999997</v>
      </c>
    </row>
    <row r="67" spans="1:5" ht="39" customHeight="1" thickBot="1">
      <c r="A67" s="99" t="s">
        <v>145</v>
      </c>
      <c r="B67" s="100"/>
      <c r="C67" s="100"/>
      <c r="D67" s="100"/>
      <c r="E67" s="100"/>
    </row>
    <row r="68" ht="15">
      <c r="A68" t="s">
        <v>146</v>
      </c>
    </row>
    <row r="69" spans="1:5" ht="15">
      <c r="A69" s="103" t="s">
        <v>96</v>
      </c>
      <c r="B69" s="103"/>
      <c r="C69" s="103"/>
      <c r="D69" s="103"/>
      <c r="E69" s="103"/>
    </row>
    <row r="71" spans="1:5" ht="15">
      <c r="A71" s="101" t="s">
        <v>124</v>
      </c>
      <c r="B71" s="101"/>
      <c r="C71" s="101"/>
      <c r="D71" s="101"/>
      <c r="E71" s="101"/>
    </row>
    <row r="73" spans="1:5" ht="15">
      <c r="A73" s="96" t="s">
        <v>1</v>
      </c>
      <c r="B73" s="96"/>
      <c r="C73" s="8"/>
      <c r="D73" s="8"/>
      <c r="E73" s="9">
        <v>3202.7</v>
      </c>
    </row>
    <row r="74" spans="1:5" ht="15">
      <c r="A74" s="96" t="s">
        <v>2</v>
      </c>
      <c r="B74" s="96"/>
      <c r="C74" s="8"/>
      <c r="D74" s="8"/>
      <c r="E74" s="9">
        <v>11.27</v>
      </c>
    </row>
    <row r="75" spans="1:5" ht="15">
      <c r="A75" s="97"/>
      <c r="B75" s="97"/>
      <c r="C75" s="8"/>
      <c r="D75" s="8"/>
      <c r="E75" s="14">
        <f>E73*E74</f>
        <v>36094.429</v>
      </c>
    </row>
    <row r="76" spans="1:5" ht="45" customHeight="1">
      <c r="A76" s="10" t="s">
        <v>43</v>
      </c>
      <c r="B76" s="11" t="s">
        <v>3</v>
      </c>
      <c r="C76" s="98" t="s">
        <v>42</v>
      </c>
      <c r="D76" s="98"/>
      <c r="E76" s="98"/>
    </row>
    <row r="77" spans="1:5" ht="23.25">
      <c r="A77" s="42">
        <v>1</v>
      </c>
      <c r="B77" s="43" t="s">
        <v>44</v>
      </c>
      <c r="C77" s="33">
        <f>SUM(C80:C87)</f>
        <v>2.3216834</v>
      </c>
      <c r="D77" s="8">
        <v>3202.7</v>
      </c>
      <c r="E77" s="52">
        <f>C77*D77</f>
        <v>7435.65542518</v>
      </c>
    </row>
    <row r="78" spans="1:5" ht="15">
      <c r="A78" s="60"/>
      <c r="B78" s="61" t="s">
        <v>4</v>
      </c>
      <c r="C78" s="62"/>
      <c r="D78" s="8">
        <f>E73</f>
        <v>3202.7</v>
      </c>
      <c r="E78" s="13"/>
    </row>
    <row r="79" spans="1:5" ht="15">
      <c r="A79" s="3">
        <v>1.1</v>
      </c>
      <c r="B79" s="4" t="s">
        <v>45</v>
      </c>
      <c r="C79" s="5">
        <f>C80+C81</f>
        <v>1.6717</v>
      </c>
      <c r="D79" s="8">
        <f>E73</f>
        <v>3202.7</v>
      </c>
      <c r="E79" s="13">
        <f aca="true" t="shared" si="1" ref="E79:E123">C79*D79</f>
        <v>5353.953589999999</v>
      </c>
    </row>
    <row r="80" spans="1:5" ht="15">
      <c r="A80" s="2"/>
      <c r="B80" s="4" t="s">
        <v>5</v>
      </c>
      <c r="C80" s="6">
        <v>1.6717</v>
      </c>
      <c r="D80" s="8">
        <f>E73</f>
        <v>3202.7</v>
      </c>
      <c r="E80" s="13">
        <f t="shared" si="1"/>
        <v>5353.953589999999</v>
      </c>
    </row>
    <row r="81" spans="1:5" ht="15">
      <c r="A81" s="2"/>
      <c r="B81" s="4" t="s">
        <v>6</v>
      </c>
      <c r="C81" s="6"/>
      <c r="D81" s="8">
        <f>E73</f>
        <v>3202.7</v>
      </c>
      <c r="E81" s="13"/>
    </row>
    <row r="82" spans="1:5" ht="15">
      <c r="A82" s="2">
        <v>1.2</v>
      </c>
      <c r="B82" s="4" t="s">
        <v>125</v>
      </c>
      <c r="C82" s="6">
        <f>(C80+C81)*0.202</f>
        <v>0.3376834</v>
      </c>
      <c r="D82" s="8">
        <f>E73</f>
        <v>3202.7</v>
      </c>
      <c r="E82" s="13">
        <f t="shared" si="1"/>
        <v>1081.49862518</v>
      </c>
    </row>
    <row r="83" spans="1:5" ht="23.25">
      <c r="A83" s="2">
        <v>1.3</v>
      </c>
      <c r="B83" s="4" t="s">
        <v>147</v>
      </c>
      <c r="C83" s="6">
        <v>0.0143</v>
      </c>
      <c r="D83" s="8">
        <f>E73</f>
        <v>3202.7</v>
      </c>
      <c r="E83" s="13">
        <f t="shared" si="1"/>
        <v>45.79861</v>
      </c>
    </row>
    <row r="84" spans="1:5" ht="15">
      <c r="A84" s="2">
        <v>1.4</v>
      </c>
      <c r="B84" s="45" t="s">
        <v>9</v>
      </c>
      <c r="C84" s="34"/>
      <c r="D84" s="8">
        <f>E73</f>
        <v>3202.7</v>
      </c>
      <c r="E84" s="13"/>
    </row>
    <row r="85" spans="1:5" ht="15">
      <c r="A85" s="2">
        <v>1.5</v>
      </c>
      <c r="B85" s="45" t="s">
        <v>10</v>
      </c>
      <c r="C85" s="34">
        <v>0.0816</v>
      </c>
      <c r="D85" s="8">
        <f>E73</f>
        <v>3202.7</v>
      </c>
      <c r="E85" s="13">
        <f t="shared" si="1"/>
        <v>261.34032</v>
      </c>
    </row>
    <row r="86" spans="1:5" ht="15">
      <c r="A86" s="2">
        <v>1.6</v>
      </c>
      <c r="B86" s="45" t="s">
        <v>148</v>
      </c>
      <c r="C86" s="34">
        <v>0.1164</v>
      </c>
      <c r="D86" s="8">
        <f>E73</f>
        <v>3202.7</v>
      </c>
      <c r="E86" s="13">
        <f t="shared" si="1"/>
        <v>372.79428</v>
      </c>
    </row>
    <row r="87" spans="1:5" ht="15">
      <c r="A87" s="2">
        <v>1.7</v>
      </c>
      <c r="B87" s="45" t="s">
        <v>149</v>
      </c>
      <c r="C87" s="63">
        <v>0.1</v>
      </c>
      <c r="D87" s="8">
        <f>E73</f>
        <v>3202.7</v>
      </c>
      <c r="E87" s="13">
        <f t="shared" si="1"/>
        <v>320.27</v>
      </c>
    </row>
    <row r="88" spans="1:5" ht="15">
      <c r="A88" s="40">
        <v>2</v>
      </c>
      <c r="B88" s="43" t="s">
        <v>12</v>
      </c>
      <c r="C88" s="33">
        <f>SUM(C89:C101)</f>
        <v>2.1762</v>
      </c>
      <c r="D88" s="8">
        <f>E73</f>
        <v>3202.7</v>
      </c>
      <c r="E88" s="52">
        <f t="shared" si="1"/>
        <v>6969.71574</v>
      </c>
    </row>
    <row r="89" spans="1:5" ht="15">
      <c r="A89" s="39">
        <v>2.1</v>
      </c>
      <c r="B89" s="45" t="s">
        <v>13</v>
      </c>
      <c r="C89" s="34">
        <v>0.6191</v>
      </c>
      <c r="D89" s="8">
        <f>E73</f>
        <v>3202.7</v>
      </c>
      <c r="E89" s="13">
        <f t="shared" si="1"/>
        <v>1982.7915699999999</v>
      </c>
    </row>
    <row r="90" spans="1:5" ht="15">
      <c r="A90" s="39">
        <v>2.2</v>
      </c>
      <c r="B90" s="45" t="s">
        <v>14</v>
      </c>
      <c r="C90" s="34">
        <v>0.2333</v>
      </c>
      <c r="D90" s="8">
        <f>E73</f>
        <v>3202.7</v>
      </c>
      <c r="E90" s="13">
        <f t="shared" si="1"/>
        <v>747.1899099999999</v>
      </c>
    </row>
    <row r="91" spans="1:5" ht="23.25">
      <c r="A91" s="39">
        <v>2.3</v>
      </c>
      <c r="B91" s="45" t="s">
        <v>15</v>
      </c>
      <c r="C91" s="34">
        <v>0.6167</v>
      </c>
      <c r="D91" s="8">
        <f>E73</f>
        <v>3202.7</v>
      </c>
      <c r="E91" s="13">
        <f t="shared" si="1"/>
        <v>1975.10509</v>
      </c>
    </row>
    <row r="92" spans="1:5" ht="23.25">
      <c r="A92" s="39">
        <v>2.4</v>
      </c>
      <c r="B92" s="45" t="s">
        <v>47</v>
      </c>
      <c r="C92" s="34">
        <v>0.0334</v>
      </c>
      <c r="D92" s="8">
        <f>E73</f>
        <v>3202.7</v>
      </c>
      <c r="E92" s="13">
        <f t="shared" si="1"/>
        <v>106.97017999999998</v>
      </c>
    </row>
    <row r="93" spans="1:5" ht="15">
      <c r="A93" s="39">
        <v>2.5</v>
      </c>
      <c r="B93" s="45" t="s">
        <v>16</v>
      </c>
      <c r="C93" s="34">
        <v>0.2607</v>
      </c>
      <c r="D93" s="8">
        <f>E73</f>
        <v>3202.7</v>
      </c>
      <c r="E93" s="13">
        <f t="shared" si="1"/>
        <v>834.9438899999999</v>
      </c>
    </row>
    <row r="94" spans="1:5" ht="15">
      <c r="A94" s="39">
        <v>2.6</v>
      </c>
      <c r="B94" s="45" t="s">
        <v>48</v>
      </c>
      <c r="C94" s="34">
        <v>0.0834</v>
      </c>
      <c r="D94" s="12">
        <f>E73</f>
        <v>3202.7</v>
      </c>
      <c r="E94" s="13">
        <f t="shared" si="1"/>
        <v>267.10518</v>
      </c>
    </row>
    <row r="95" spans="1:5" ht="23.25">
      <c r="A95" s="39">
        <v>2.7</v>
      </c>
      <c r="B95" s="45" t="s">
        <v>17</v>
      </c>
      <c r="C95" s="34">
        <v>0.0092</v>
      </c>
      <c r="D95" s="8">
        <f>E73</f>
        <v>3202.7</v>
      </c>
      <c r="E95" s="13">
        <f t="shared" si="1"/>
        <v>29.46484</v>
      </c>
    </row>
    <row r="96" spans="1:5" ht="15">
      <c r="A96" s="39">
        <v>2.8</v>
      </c>
      <c r="B96" s="45" t="s">
        <v>150</v>
      </c>
      <c r="C96" s="34">
        <v>0.1347</v>
      </c>
      <c r="D96" s="8">
        <f>D95</f>
        <v>3202.7</v>
      </c>
      <c r="E96" s="13">
        <f t="shared" si="1"/>
        <v>431.4036899999999</v>
      </c>
    </row>
    <row r="97" spans="1:5" ht="15">
      <c r="A97" s="39">
        <v>2.9</v>
      </c>
      <c r="B97" s="45" t="s">
        <v>18</v>
      </c>
      <c r="C97" s="34">
        <v>0.0483</v>
      </c>
      <c r="D97" s="8">
        <f>D96</f>
        <v>3202.7</v>
      </c>
      <c r="E97" s="13">
        <f t="shared" si="1"/>
        <v>154.69040999999999</v>
      </c>
    </row>
    <row r="98" spans="1:5" ht="15">
      <c r="A98" s="46" t="s">
        <v>50</v>
      </c>
      <c r="B98" s="45" t="s">
        <v>19</v>
      </c>
      <c r="C98" s="34">
        <v>0.0144</v>
      </c>
      <c r="D98" s="8">
        <f>D96</f>
        <v>3202.7</v>
      </c>
      <c r="E98" s="13">
        <f t="shared" si="1"/>
        <v>46.11888</v>
      </c>
    </row>
    <row r="99" spans="1:5" ht="15">
      <c r="A99" s="39">
        <v>2.11</v>
      </c>
      <c r="B99" s="45" t="s">
        <v>20</v>
      </c>
      <c r="C99" s="34">
        <v>0.0542</v>
      </c>
      <c r="D99" s="8">
        <f>D96</f>
        <v>3202.7</v>
      </c>
      <c r="E99" s="13">
        <f t="shared" si="1"/>
        <v>173.58633999999998</v>
      </c>
    </row>
    <row r="100" spans="1:5" ht="15">
      <c r="A100" s="39">
        <v>2.12</v>
      </c>
      <c r="B100" s="45" t="s">
        <v>21</v>
      </c>
      <c r="C100" s="34">
        <v>0.049</v>
      </c>
      <c r="D100" s="8">
        <f>D97</f>
        <v>3202.7</v>
      </c>
      <c r="E100" s="13">
        <f t="shared" si="1"/>
        <v>156.9323</v>
      </c>
    </row>
    <row r="101" spans="1:5" ht="23.25">
      <c r="A101" s="39">
        <v>2.13</v>
      </c>
      <c r="B101" s="45" t="s">
        <v>151</v>
      </c>
      <c r="C101" s="34">
        <v>0.0198</v>
      </c>
      <c r="D101" s="8">
        <f>D100</f>
        <v>3202.7</v>
      </c>
      <c r="E101" s="13">
        <f t="shared" si="1"/>
        <v>63.41346</v>
      </c>
    </row>
    <row r="102" spans="1:5" ht="23.25">
      <c r="A102" s="40">
        <v>3</v>
      </c>
      <c r="B102" s="43" t="s">
        <v>23</v>
      </c>
      <c r="C102" s="33">
        <f>SUM(C103:C105)</f>
        <v>0</v>
      </c>
      <c r="D102" s="8">
        <f>D100</f>
        <v>3202.7</v>
      </c>
      <c r="E102" s="52">
        <f t="shared" si="1"/>
        <v>0</v>
      </c>
    </row>
    <row r="103" spans="1:5" ht="15">
      <c r="A103" s="39">
        <v>3.1</v>
      </c>
      <c r="B103" s="45" t="s">
        <v>24</v>
      </c>
      <c r="C103" s="34"/>
      <c r="D103" s="8">
        <f>D100</f>
        <v>3202.7</v>
      </c>
      <c r="E103" s="13"/>
    </row>
    <row r="104" spans="1:5" ht="15">
      <c r="A104" s="39">
        <v>3.2</v>
      </c>
      <c r="B104" s="45" t="s">
        <v>25</v>
      </c>
      <c r="C104" s="34"/>
      <c r="D104" s="8">
        <f>D101</f>
        <v>3202.7</v>
      </c>
      <c r="E104" s="13"/>
    </row>
    <row r="105" spans="1:5" ht="15">
      <c r="A105" s="39">
        <v>3.3</v>
      </c>
      <c r="B105" s="45" t="s">
        <v>28</v>
      </c>
      <c r="C105" s="34"/>
      <c r="D105" s="8">
        <f>D104</f>
        <v>3202.7</v>
      </c>
      <c r="E105" s="13"/>
    </row>
    <row r="106" spans="1:5" ht="23.25">
      <c r="A106" s="40">
        <v>4</v>
      </c>
      <c r="B106" s="43" t="s">
        <v>29</v>
      </c>
      <c r="C106" s="33">
        <f>SUM(C107:C113)</f>
        <v>2.8262796199999998</v>
      </c>
      <c r="D106" s="8">
        <f>D105</f>
        <v>3202.7</v>
      </c>
      <c r="E106" s="52">
        <f t="shared" si="1"/>
        <v>9051.725738973999</v>
      </c>
    </row>
    <row r="107" spans="1:5" ht="23.25">
      <c r="A107" s="39">
        <v>4.1</v>
      </c>
      <c r="B107" s="45" t="s">
        <v>51</v>
      </c>
      <c r="C107" s="34">
        <v>1.8294</v>
      </c>
      <c r="D107" s="8">
        <f>D105</f>
        <v>3202.7</v>
      </c>
      <c r="E107" s="13">
        <f t="shared" si="1"/>
        <v>5859.01938</v>
      </c>
    </row>
    <row r="108" spans="1:5" ht="15">
      <c r="A108" s="39">
        <v>4.2</v>
      </c>
      <c r="B108" s="45" t="s">
        <v>125</v>
      </c>
      <c r="C108" s="34">
        <f>C107*0.202</f>
        <v>0.3695388</v>
      </c>
      <c r="D108" s="8">
        <f>D105</f>
        <v>3202.7</v>
      </c>
      <c r="E108" s="13">
        <f t="shared" si="1"/>
        <v>1183.5219147599998</v>
      </c>
    </row>
    <row r="109" spans="1:5" ht="15">
      <c r="A109" s="39">
        <v>4.3</v>
      </c>
      <c r="B109" s="45" t="s">
        <v>30</v>
      </c>
      <c r="C109" s="34">
        <f>(C107+C108)*0.15</f>
        <v>0.32984082</v>
      </c>
      <c r="D109" s="8">
        <f>D105</f>
        <v>3202.7</v>
      </c>
      <c r="E109" s="13">
        <f t="shared" si="1"/>
        <v>1056.3811942139998</v>
      </c>
    </row>
    <row r="110" spans="1:5" ht="15">
      <c r="A110" s="39">
        <v>4.4</v>
      </c>
      <c r="B110" s="45" t="s">
        <v>152</v>
      </c>
      <c r="C110" s="34">
        <v>0.0157</v>
      </c>
      <c r="D110" s="8">
        <f>D107</f>
        <v>3202.7</v>
      </c>
      <c r="E110" s="13">
        <f t="shared" si="1"/>
        <v>50.28238999999999</v>
      </c>
    </row>
    <row r="111" spans="1:5" ht="15">
      <c r="A111" s="39">
        <v>4.5</v>
      </c>
      <c r="B111" s="45" t="s">
        <v>33</v>
      </c>
      <c r="C111" s="34">
        <v>0.0036000000000000003</v>
      </c>
      <c r="D111" s="8">
        <f>D109</f>
        <v>3202.7</v>
      </c>
      <c r="E111" s="13">
        <f t="shared" si="1"/>
        <v>11.529720000000001</v>
      </c>
    </row>
    <row r="112" spans="1:5" ht="15">
      <c r="A112" s="39">
        <v>4.6</v>
      </c>
      <c r="B112" s="45" t="s">
        <v>34</v>
      </c>
      <c r="C112" s="34">
        <v>0.083</v>
      </c>
      <c r="D112" s="8">
        <f>D109</f>
        <v>3202.7</v>
      </c>
      <c r="E112" s="13">
        <f t="shared" si="1"/>
        <v>265.8241</v>
      </c>
    </row>
    <row r="113" spans="1:5" ht="15">
      <c r="A113" s="39">
        <v>4.7</v>
      </c>
      <c r="B113" s="45" t="s">
        <v>52</v>
      </c>
      <c r="C113" s="34">
        <v>0.1952</v>
      </c>
      <c r="D113" s="8">
        <f>D109</f>
        <v>3202.7</v>
      </c>
      <c r="E113" s="13">
        <f t="shared" si="1"/>
        <v>625.16704</v>
      </c>
    </row>
    <row r="114" spans="1:5" ht="15">
      <c r="A114" s="40">
        <v>5</v>
      </c>
      <c r="B114" s="43" t="s">
        <v>35</v>
      </c>
      <c r="C114" s="33">
        <f>SUM(C115:C118)</f>
        <v>1.1244524</v>
      </c>
      <c r="D114" s="8">
        <f>D109</f>
        <v>3202.7</v>
      </c>
      <c r="E114" s="52">
        <f t="shared" si="1"/>
        <v>3601.2837014799998</v>
      </c>
    </row>
    <row r="115" spans="1:5" ht="23.25">
      <c r="A115" s="39">
        <v>5.1</v>
      </c>
      <c r="B115" s="45" t="s">
        <v>53</v>
      </c>
      <c r="C115" s="34">
        <v>0.5562</v>
      </c>
      <c r="D115" s="8">
        <f>D110</f>
        <v>3202.7</v>
      </c>
      <c r="E115" s="13">
        <f t="shared" si="1"/>
        <v>1781.34174</v>
      </c>
    </row>
    <row r="116" spans="1:5" ht="15">
      <c r="A116" s="39">
        <v>5.2</v>
      </c>
      <c r="B116" s="45" t="s">
        <v>125</v>
      </c>
      <c r="C116" s="34">
        <f>C115*0.202</f>
        <v>0.11235240000000002</v>
      </c>
      <c r="D116" s="8">
        <f>D110</f>
        <v>3202.7</v>
      </c>
      <c r="E116" s="13">
        <f t="shared" si="1"/>
        <v>359.83103148000004</v>
      </c>
    </row>
    <row r="117" spans="1:5" ht="15">
      <c r="A117" s="39">
        <v>5.3</v>
      </c>
      <c r="B117" s="45" t="s">
        <v>36</v>
      </c>
      <c r="C117" s="34">
        <v>0.1815</v>
      </c>
      <c r="D117" s="8">
        <f>D110</f>
        <v>3202.7</v>
      </c>
      <c r="E117" s="13">
        <f t="shared" si="1"/>
        <v>581.29005</v>
      </c>
    </row>
    <row r="118" spans="1:5" ht="15">
      <c r="A118" s="39">
        <v>5.4</v>
      </c>
      <c r="B118" s="45" t="s">
        <v>37</v>
      </c>
      <c r="C118" s="34">
        <v>0.2744</v>
      </c>
      <c r="D118" s="8">
        <f>D111</f>
        <v>3202.7</v>
      </c>
      <c r="E118" s="13">
        <f t="shared" si="1"/>
        <v>878.8208799999999</v>
      </c>
    </row>
    <row r="119" spans="1:5" ht="15">
      <c r="A119" s="40">
        <v>6</v>
      </c>
      <c r="B119" s="43" t="s">
        <v>54</v>
      </c>
      <c r="C119" s="33">
        <f>C127*18.5%</f>
        <v>2.08495</v>
      </c>
      <c r="D119" s="8">
        <f>D109</f>
        <v>3202.7</v>
      </c>
      <c r="E119" s="52">
        <f t="shared" si="1"/>
        <v>6677.469365</v>
      </c>
    </row>
    <row r="120" spans="1:5" ht="15">
      <c r="A120" s="44">
        <v>6.1</v>
      </c>
      <c r="B120" s="43" t="s">
        <v>128</v>
      </c>
      <c r="C120" s="33">
        <f>C127*9.85%</f>
        <v>1.1100949999999998</v>
      </c>
      <c r="D120" s="8">
        <f>D109</f>
        <v>3202.7</v>
      </c>
      <c r="E120" s="52">
        <f t="shared" si="1"/>
        <v>3555.3012564999995</v>
      </c>
    </row>
    <row r="121" spans="1:5" ht="15">
      <c r="A121" s="40">
        <v>7</v>
      </c>
      <c r="B121" s="43" t="s">
        <v>38</v>
      </c>
      <c r="C121" s="33">
        <v>0.009</v>
      </c>
      <c r="D121" s="8">
        <f>D109</f>
        <v>3202.7</v>
      </c>
      <c r="E121" s="52">
        <f t="shared" si="1"/>
        <v>28.824299999999997</v>
      </c>
    </row>
    <row r="122" spans="1:5" ht="15">
      <c r="A122" s="40">
        <v>8</v>
      </c>
      <c r="B122" s="43" t="s">
        <v>39</v>
      </c>
      <c r="C122" s="37">
        <f>C121+C119+C114+C106+C102+C88+C77</f>
        <v>10.542565419999999</v>
      </c>
      <c r="D122" s="8">
        <f>D110</f>
        <v>3202.7</v>
      </c>
      <c r="E122" s="52">
        <f>E77+E88+E102+E106+E114+E119+E121</f>
        <v>33764.674270634</v>
      </c>
    </row>
    <row r="123" spans="1:5" ht="15">
      <c r="A123" s="47">
        <v>9</v>
      </c>
      <c r="B123" s="45" t="s">
        <v>40</v>
      </c>
      <c r="C123" s="34">
        <v>0.6326</v>
      </c>
      <c r="D123" s="8">
        <f>D111</f>
        <v>3202.7</v>
      </c>
      <c r="E123" s="13">
        <f t="shared" si="1"/>
        <v>2026.02802</v>
      </c>
    </row>
    <row r="124" spans="1:5" ht="15">
      <c r="A124" s="47">
        <v>10</v>
      </c>
      <c r="B124" s="45" t="s">
        <v>55</v>
      </c>
      <c r="C124" s="34">
        <v>0.0948</v>
      </c>
      <c r="D124" s="8">
        <f>D114</f>
        <v>3202.7</v>
      </c>
      <c r="E124" s="13">
        <v>303.73</v>
      </c>
    </row>
    <row r="125" spans="1:5" ht="15">
      <c r="A125" s="40">
        <v>11</v>
      </c>
      <c r="B125" s="69" t="s">
        <v>41</v>
      </c>
      <c r="C125" s="33">
        <f>C122+C123+C124</f>
        <v>11.269965419999998</v>
      </c>
      <c r="D125" s="8">
        <f>D114</f>
        <v>3202.7</v>
      </c>
      <c r="E125" s="52">
        <f>E122+E123+E124</f>
        <v>36094.432290634</v>
      </c>
    </row>
    <row r="126" ht="15">
      <c r="C126" s="73"/>
    </row>
    <row r="127" ht="15">
      <c r="C127" s="74">
        <v>11.27</v>
      </c>
    </row>
  </sheetData>
  <sheetProtection/>
  <mergeCells count="14">
    <mergeCell ref="C10:E10"/>
    <mergeCell ref="A1:E1"/>
    <mergeCell ref="A3:E3"/>
    <mergeCell ref="A5:E5"/>
    <mergeCell ref="A7:B7"/>
    <mergeCell ref="A8:B8"/>
    <mergeCell ref="A9:B9"/>
    <mergeCell ref="A74:B74"/>
    <mergeCell ref="A75:B75"/>
    <mergeCell ref="C76:E76"/>
    <mergeCell ref="A67:E67"/>
    <mergeCell ref="A69:E69"/>
    <mergeCell ref="A71:E71"/>
    <mergeCell ref="A73:B73"/>
  </mergeCells>
  <hyperlinks>
    <hyperlink ref="A3:E3" location="ГЛАВНАЯ!A1" display="Вернуться на главную страницу к списку домов"/>
    <hyperlink ref="A69:E69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9.140625" style="0" customWidth="1"/>
    <col min="3" max="3" width="17.00390625" style="0" hidden="1" customWidth="1"/>
    <col min="4" max="4" width="13.28125" style="0" hidden="1" customWidth="1"/>
    <col min="5" max="5" width="25.421875" style="0" customWidth="1"/>
  </cols>
  <sheetData>
    <row r="1" spans="1:5" ht="50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144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5406.1</v>
      </c>
    </row>
    <row r="8" spans="1:5" ht="15">
      <c r="A8" s="96" t="s">
        <v>2</v>
      </c>
      <c r="B8" s="96"/>
      <c r="C8" s="8"/>
      <c r="D8" s="8"/>
      <c r="E8" s="9">
        <v>12.85</v>
      </c>
    </row>
    <row r="9" spans="1:5" ht="15">
      <c r="A9" s="97"/>
      <c r="B9" s="97"/>
      <c r="C9" s="8"/>
      <c r="D9" s="8"/>
      <c r="E9" s="14">
        <f>E7*E8</f>
        <v>69468.38500000001</v>
      </c>
    </row>
    <row r="10" spans="1:5" ht="51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 customHeight="1">
      <c r="A11" s="42">
        <v>1</v>
      </c>
      <c r="B11" s="43" t="s">
        <v>44</v>
      </c>
      <c r="C11" s="33">
        <f>SUM(C14:C22)</f>
        <v>2.049787</v>
      </c>
      <c r="D11" s="8">
        <v>5406.1</v>
      </c>
      <c r="E11" s="52">
        <f aca="true" t="shared" si="0" ref="E11:E66">C11*D11</f>
        <v>11081.3535007</v>
      </c>
    </row>
    <row r="12" spans="1:5" ht="15">
      <c r="A12" s="2"/>
      <c r="B12" s="2" t="s">
        <v>4</v>
      </c>
      <c r="C12" s="28"/>
      <c r="D12" s="8">
        <f>E7</f>
        <v>5406.1</v>
      </c>
      <c r="E12" s="13"/>
    </row>
    <row r="13" spans="1:5" ht="15">
      <c r="A13" s="3">
        <v>1.1</v>
      </c>
      <c r="B13" s="2" t="s">
        <v>45</v>
      </c>
      <c r="C13" s="5">
        <f>C14+C15</f>
        <v>1.3435</v>
      </c>
      <c r="D13" s="8">
        <f>E7</f>
        <v>5406.1</v>
      </c>
      <c r="E13" s="13">
        <f t="shared" si="0"/>
        <v>7263.09535</v>
      </c>
    </row>
    <row r="14" spans="1:5" ht="15">
      <c r="A14" s="2"/>
      <c r="B14" s="2" t="s">
        <v>5</v>
      </c>
      <c r="C14" s="6">
        <v>0.9027</v>
      </c>
      <c r="D14" s="8">
        <f>E7</f>
        <v>5406.1</v>
      </c>
      <c r="E14" s="13">
        <f t="shared" si="0"/>
        <v>4880.08647</v>
      </c>
    </row>
    <row r="15" spans="1:5" ht="15">
      <c r="A15" s="2"/>
      <c r="B15" s="2" t="s">
        <v>6</v>
      </c>
      <c r="C15" s="6">
        <v>0.4408</v>
      </c>
      <c r="D15" s="8">
        <f>E7</f>
        <v>5406.1</v>
      </c>
      <c r="E15" s="13"/>
    </row>
    <row r="16" spans="1:5" ht="19.5" customHeight="1">
      <c r="A16" s="2">
        <v>1.2</v>
      </c>
      <c r="B16" s="4" t="s">
        <v>125</v>
      </c>
      <c r="C16" s="6">
        <f>(C14+C15)*0.202</f>
        <v>0.271387</v>
      </c>
      <c r="D16" s="8">
        <f>E7</f>
        <v>5406.1</v>
      </c>
      <c r="E16" s="13">
        <f t="shared" si="0"/>
        <v>1467.1452607</v>
      </c>
    </row>
    <row r="17" spans="1:5" ht="15">
      <c r="A17" s="2">
        <v>1.3</v>
      </c>
      <c r="B17" s="2" t="s">
        <v>7</v>
      </c>
      <c r="C17" s="7">
        <v>0.0079</v>
      </c>
      <c r="D17" s="8">
        <f>E7</f>
        <v>5406.1</v>
      </c>
      <c r="E17" s="13">
        <f t="shared" si="0"/>
        <v>42.70819000000001</v>
      </c>
    </row>
    <row r="18" spans="1:5" ht="15">
      <c r="A18" s="2">
        <v>1.4</v>
      </c>
      <c r="B18" s="2" t="s">
        <v>8</v>
      </c>
      <c r="C18" s="7">
        <v>0.0613</v>
      </c>
      <c r="D18" s="8">
        <f>E7</f>
        <v>5406.1</v>
      </c>
      <c r="E18" s="13">
        <f t="shared" si="0"/>
        <v>331.39393</v>
      </c>
    </row>
    <row r="19" spans="1:5" ht="15">
      <c r="A19" s="2">
        <v>1.5</v>
      </c>
      <c r="B19" s="39" t="s">
        <v>9</v>
      </c>
      <c r="C19" s="35">
        <v>0.0052</v>
      </c>
      <c r="D19" s="8">
        <f>E7</f>
        <v>5406.1</v>
      </c>
      <c r="E19" s="13"/>
    </row>
    <row r="20" spans="1:5" ht="15">
      <c r="A20" s="2">
        <v>1.6</v>
      </c>
      <c r="B20" s="39" t="s">
        <v>10</v>
      </c>
      <c r="C20" s="35">
        <v>0.075</v>
      </c>
      <c r="D20" s="8">
        <f>E7</f>
        <v>5406.1</v>
      </c>
      <c r="E20" s="13">
        <f t="shared" si="0"/>
        <v>405.45750000000004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5406.1</v>
      </c>
      <c r="E21" s="13">
        <f t="shared" si="0"/>
        <v>542.7724400000001</v>
      </c>
    </row>
    <row r="22" spans="1:5" ht="15">
      <c r="A22" s="2">
        <v>1.8</v>
      </c>
      <c r="B22" s="39" t="s">
        <v>46</v>
      </c>
      <c r="C22" s="34">
        <v>0.1851</v>
      </c>
      <c r="D22" s="8">
        <f>E7</f>
        <v>5406.1</v>
      </c>
      <c r="E22" s="13">
        <f t="shared" si="0"/>
        <v>1000.66911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f>E7</f>
        <v>5406.1</v>
      </c>
      <c r="E23" s="52">
        <f t="shared" si="0"/>
        <v>14544.571439999998</v>
      </c>
    </row>
    <row r="24" spans="1:5" ht="15">
      <c r="A24" s="39">
        <v>2.1</v>
      </c>
      <c r="B24" s="39" t="s">
        <v>13</v>
      </c>
      <c r="C24" s="34">
        <v>0.5524</v>
      </c>
      <c r="D24" s="8">
        <f>E7</f>
        <v>5406.1</v>
      </c>
      <c r="E24" s="13">
        <f t="shared" si="0"/>
        <v>2986.3296400000004</v>
      </c>
    </row>
    <row r="25" spans="1:5" ht="15">
      <c r="A25" s="39">
        <v>2.2</v>
      </c>
      <c r="B25" s="39" t="s">
        <v>14</v>
      </c>
      <c r="C25" s="34">
        <v>0.1986</v>
      </c>
      <c r="D25" s="8">
        <f>E7</f>
        <v>5406.1</v>
      </c>
      <c r="E25" s="13">
        <f t="shared" si="0"/>
        <v>1073.65146</v>
      </c>
    </row>
    <row r="26" spans="1:5" ht="17.25" customHeight="1">
      <c r="A26" s="39">
        <v>2.3</v>
      </c>
      <c r="B26" s="45" t="s">
        <v>15</v>
      </c>
      <c r="C26" s="34">
        <v>1.4823</v>
      </c>
      <c r="D26" s="8">
        <f>E7</f>
        <v>5406.1</v>
      </c>
      <c r="E26" s="13">
        <f t="shared" si="0"/>
        <v>8013.462030000001</v>
      </c>
    </row>
    <row r="27" spans="1:5" ht="17.25" customHeight="1">
      <c r="A27" s="39">
        <v>2.4</v>
      </c>
      <c r="B27" s="45" t="s">
        <v>47</v>
      </c>
      <c r="C27" s="34">
        <v>0.0176</v>
      </c>
      <c r="D27" s="8">
        <f>E7</f>
        <v>5406.1</v>
      </c>
      <c r="E27" s="13">
        <f t="shared" si="0"/>
        <v>95.14736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5406.1</v>
      </c>
      <c r="E28" s="13">
        <f t="shared" si="0"/>
        <v>1260.70252</v>
      </c>
    </row>
    <row r="29" spans="1:5" ht="15">
      <c r="A29" s="39">
        <v>2.6</v>
      </c>
      <c r="B29" s="39" t="s">
        <v>48</v>
      </c>
      <c r="C29" s="34">
        <v>0.067</v>
      </c>
      <c r="D29" s="8">
        <f>E7</f>
        <v>5406.1</v>
      </c>
      <c r="E29" s="13">
        <f t="shared" si="0"/>
        <v>362.2087</v>
      </c>
    </row>
    <row r="30" spans="1:5" ht="23.25" customHeight="1">
      <c r="A30" s="39">
        <v>2.7</v>
      </c>
      <c r="B30" s="45" t="s">
        <v>17</v>
      </c>
      <c r="C30" s="34">
        <v>0.0092</v>
      </c>
      <c r="D30" s="8">
        <f>D29</f>
        <v>5406.1</v>
      </c>
      <c r="E30" s="13">
        <f t="shared" si="0"/>
        <v>49.73612</v>
      </c>
    </row>
    <row r="31" spans="1:5" ht="15">
      <c r="A31" s="39">
        <v>2.8</v>
      </c>
      <c r="B31" s="39" t="s">
        <v>49</v>
      </c>
      <c r="C31" s="34"/>
      <c r="D31" s="8">
        <f>D30</f>
        <v>5406.1</v>
      </c>
      <c r="E31" s="13"/>
    </row>
    <row r="32" spans="1:5" ht="15">
      <c r="A32" s="39">
        <v>2.9</v>
      </c>
      <c r="B32" s="39" t="s">
        <v>18</v>
      </c>
      <c r="C32" s="34">
        <v>0.0484</v>
      </c>
      <c r="D32" s="8">
        <f>D30</f>
        <v>5406.1</v>
      </c>
      <c r="E32" s="13">
        <f t="shared" si="0"/>
        <v>261.65524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5406.1</v>
      </c>
      <c r="E33" s="13">
        <f t="shared" si="0"/>
        <v>78.38845</v>
      </c>
    </row>
    <row r="34" spans="1:5" ht="16.5" customHeight="1">
      <c r="A34" s="39">
        <v>2.11</v>
      </c>
      <c r="B34" s="45" t="s">
        <v>20</v>
      </c>
      <c r="C34" s="34">
        <v>0.0263</v>
      </c>
      <c r="D34" s="8">
        <f>D31</f>
        <v>5406.1</v>
      </c>
      <c r="E34" s="13">
        <f t="shared" si="0"/>
        <v>142.18043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5406.1</v>
      </c>
      <c r="E35" s="13">
        <f t="shared" si="0"/>
        <v>113.52810000000001</v>
      </c>
    </row>
    <row r="36" spans="1:5" ht="27" customHeight="1">
      <c r="A36" s="39">
        <v>2.13</v>
      </c>
      <c r="B36" s="45" t="s">
        <v>22</v>
      </c>
      <c r="C36" s="34">
        <v>0.0199</v>
      </c>
      <c r="D36" s="8">
        <f>D34</f>
        <v>5406.1</v>
      </c>
      <c r="E36" s="13">
        <f t="shared" si="0"/>
        <v>107.58139000000001</v>
      </c>
    </row>
    <row r="37" spans="1:5" ht="15">
      <c r="A37" s="39">
        <v>2.14</v>
      </c>
      <c r="B37" s="45" t="s">
        <v>46</v>
      </c>
      <c r="C37" s="34"/>
      <c r="D37" s="8">
        <f>D34</f>
        <v>5406.1</v>
      </c>
      <c r="E37" s="13"/>
    </row>
    <row r="38" spans="1:5" ht="29.25" customHeight="1">
      <c r="A38" s="40">
        <v>3</v>
      </c>
      <c r="B38" s="43" t="s">
        <v>23</v>
      </c>
      <c r="C38" s="33">
        <f>SUM(C39:C43)</f>
        <v>2.347</v>
      </c>
      <c r="D38" s="8">
        <f>D35</f>
        <v>5406.1</v>
      </c>
      <c r="E38" s="52">
        <f t="shared" si="0"/>
        <v>12688.1167</v>
      </c>
    </row>
    <row r="39" spans="1:5" ht="15">
      <c r="A39" s="39">
        <v>3.1</v>
      </c>
      <c r="B39" s="39" t="s">
        <v>24</v>
      </c>
      <c r="C39" s="34">
        <v>2.28</v>
      </c>
      <c r="D39" s="8">
        <f>D38</f>
        <v>5406.1</v>
      </c>
      <c r="E39" s="13">
        <f t="shared" si="0"/>
        <v>12325.908</v>
      </c>
    </row>
    <row r="40" spans="1:5" ht="15">
      <c r="A40" s="39">
        <v>3.2</v>
      </c>
      <c r="B40" s="39" t="s">
        <v>25</v>
      </c>
      <c r="C40" s="34">
        <v>0.0217</v>
      </c>
      <c r="D40" s="8">
        <f>D39</f>
        <v>5406.1</v>
      </c>
      <c r="E40" s="13">
        <f t="shared" si="0"/>
        <v>117.31237000000002</v>
      </c>
    </row>
    <row r="41" spans="1:5" ht="15">
      <c r="A41" s="39">
        <v>3.3</v>
      </c>
      <c r="B41" s="39" t="s">
        <v>26</v>
      </c>
      <c r="C41" s="34">
        <v>0.0246</v>
      </c>
      <c r="D41" s="8">
        <f>D39</f>
        <v>5406.1</v>
      </c>
      <c r="E41" s="13">
        <f t="shared" si="0"/>
        <v>132.99006</v>
      </c>
    </row>
    <row r="42" spans="1:5" ht="15">
      <c r="A42" s="39">
        <v>3.4</v>
      </c>
      <c r="B42" s="39" t="s">
        <v>27</v>
      </c>
      <c r="C42" s="34">
        <v>0.0009</v>
      </c>
      <c r="D42" s="8">
        <f>D39</f>
        <v>5406.1</v>
      </c>
      <c r="E42" s="13">
        <f t="shared" si="0"/>
        <v>4.86549</v>
      </c>
    </row>
    <row r="43" spans="1:5" ht="15">
      <c r="A43" s="39">
        <v>3.5</v>
      </c>
      <c r="B43" s="39" t="s">
        <v>28</v>
      </c>
      <c r="C43" s="34">
        <v>0.0198</v>
      </c>
      <c r="D43" s="8">
        <f>D39</f>
        <v>5406.1</v>
      </c>
      <c r="E43" s="13">
        <f t="shared" si="0"/>
        <v>107.04078000000001</v>
      </c>
    </row>
    <row r="44" spans="1:5" ht="22.5" customHeight="1">
      <c r="A44" s="40">
        <v>4</v>
      </c>
      <c r="B44" s="43" t="s">
        <v>29</v>
      </c>
      <c r="C44" s="33">
        <f>SUM(C45:C52)</f>
        <v>2.1848737</v>
      </c>
      <c r="D44" s="8">
        <f>D41</f>
        <v>5406.1</v>
      </c>
      <c r="E44" s="52">
        <f t="shared" si="0"/>
        <v>11811.645709569999</v>
      </c>
    </row>
    <row r="45" spans="1:5" ht="27.75" customHeight="1">
      <c r="A45" s="39">
        <v>4.1</v>
      </c>
      <c r="B45" s="45" t="s">
        <v>51</v>
      </c>
      <c r="C45" s="34">
        <v>1.4335</v>
      </c>
      <c r="D45" s="8">
        <f>D43</f>
        <v>5406.1</v>
      </c>
      <c r="E45" s="13">
        <f t="shared" si="0"/>
        <v>7749.6443500000005</v>
      </c>
    </row>
    <row r="46" spans="1:5" ht="24" customHeight="1">
      <c r="A46" s="39">
        <v>4.2</v>
      </c>
      <c r="B46" s="45" t="s">
        <v>125</v>
      </c>
      <c r="C46" s="34">
        <f>C45*0.202</f>
        <v>0.289567</v>
      </c>
      <c r="D46" s="8">
        <f>D43</f>
        <v>5406.1</v>
      </c>
      <c r="E46" s="13">
        <f t="shared" si="0"/>
        <v>1565.4281587000003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f>D43</f>
        <v>5406.1</v>
      </c>
      <c r="E47" s="13">
        <f t="shared" si="0"/>
        <v>931.5072508700001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5406.1</v>
      </c>
      <c r="E48" s="13">
        <f t="shared" si="0"/>
        <v>114.60932000000001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5406.1</v>
      </c>
      <c r="E49" s="13">
        <f t="shared" si="0"/>
        <v>102.7159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5406.1</v>
      </c>
      <c r="E50" s="13">
        <f t="shared" si="0"/>
        <v>19.461960000000005</v>
      </c>
    </row>
    <row r="51" spans="1:5" ht="15">
      <c r="A51" s="39">
        <v>4.7</v>
      </c>
      <c r="B51" s="39" t="s">
        <v>34</v>
      </c>
      <c r="C51" s="34">
        <v>0.0823</v>
      </c>
      <c r="D51" s="8">
        <f>D44</f>
        <v>5406.1</v>
      </c>
      <c r="E51" s="13">
        <f t="shared" si="0"/>
        <v>444.92203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5406.1</v>
      </c>
      <c r="E52" s="13">
        <f t="shared" si="0"/>
        <v>883.3567400000001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5406.1</v>
      </c>
      <c r="E53" s="52">
        <f t="shared" si="0"/>
        <v>5403.691041840001</v>
      </c>
    </row>
    <row r="54" spans="1:5" ht="25.5" customHeight="1">
      <c r="A54" s="39">
        <v>5.1</v>
      </c>
      <c r="B54" s="45" t="s">
        <v>53</v>
      </c>
      <c r="C54" s="34">
        <v>0.4572</v>
      </c>
      <c r="D54" s="8">
        <f>D43</f>
        <v>5406.1</v>
      </c>
      <c r="E54" s="13">
        <f t="shared" si="0"/>
        <v>2471.66892</v>
      </c>
    </row>
    <row r="55" spans="1:5" ht="19.5" customHeight="1">
      <c r="A55" s="39">
        <v>5.2</v>
      </c>
      <c r="B55" s="45" t="s">
        <v>125</v>
      </c>
      <c r="C55" s="34">
        <f>C54*0.202</f>
        <v>0.0923544</v>
      </c>
      <c r="D55" s="8">
        <f>D43</f>
        <v>5406.1</v>
      </c>
      <c r="E55" s="13">
        <f t="shared" si="0"/>
        <v>499.27712184000006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5406.1</v>
      </c>
      <c r="E56" s="13">
        <f t="shared" si="0"/>
        <v>973.0980000000001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5406.1</v>
      </c>
      <c r="E57" s="13">
        <f t="shared" si="0"/>
        <v>1410.9921000000002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5406.1</v>
      </c>
      <c r="E58" s="13">
        <f t="shared" si="0"/>
        <v>48.6549</v>
      </c>
    </row>
    <row r="59" spans="1:5" ht="18.75" customHeight="1">
      <c r="A59" s="40">
        <v>6</v>
      </c>
      <c r="B59" s="43" t="s">
        <v>54</v>
      </c>
      <c r="C59" s="33">
        <v>2.2402</v>
      </c>
      <c r="D59" s="8">
        <f>D48</f>
        <v>5406.1</v>
      </c>
      <c r="E59" s="52">
        <v>7577.9</v>
      </c>
    </row>
    <row r="60" spans="1:5" ht="21.75" customHeight="1">
      <c r="A60" s="2">
        <v>6.1</v>
      </c>
      <c r="B60" s="4" t="s">
        <v>128</v>
      </c>
      <c r="C60" s="33">
        <f>12.85*9.85%</f>
        <v>1.2657249999999998</v>
      </c>
      <c r="D60" s="8"/>
      <c r="E60" s="13">
        <f>E66*9.85%</f>
        <v>6842.635922500001</v>
      </c>
    </row>
    <row r="61" spans="1:5" ht="15">
      <c r="A61" s="40">
        <v>7</v>
      </c>
      <c r="B61" s="44" t="s">
        <v>38</v>
      </c>
      <c r="C61" s="33">
        <v>0.009</v>
      </c>
      <c r="D61" s="8">
        <f>D48</f>
        <v>5406.1</v>
      </c>
      <c r="E61" s="52">
        <f t="shared" si="0"/>
        <v>48.6549</v>
      </c>
    </row>
    <row r="62" spans="1:5" ht="15">
      <c r="A62" s="40">
        <v>8</v>
      </c>
      <c r="B62" s="44" t="s">
        <v>39</v>
      </c>
      <c r="C62" s="37">
        <f>C61+C59+C53+C44+C38+C23+C11</f>
        <v>12.520815099999998</v>
      </c>
      <c r="D62" s="8">
        <f>D50</f>
        <v>5406.1</v>
      </c>
      <c r="E62" s="52">
        <f t="shared" si="0"/>
        <v>67688.77851211</v>
      </c>
    </row>
    <row r="63" spans="1:5" ht="15">
      <c r="A63" s="47">
        <v>9</v>
      </c>
      <c r="B63" s="39" t="s">
        <v>40</v>
      </c>
      <c r="C63" s="34">
        <v>0.2862</v>
      </c>
      <c r="D63" s="8">
        <f>D52</f>
        <v>5406.1</v>
      </c>
      <c r="E63" s="13">
        <f t="shared" si="0"/>
        <v>1547.22582</v>
      </c>
    </row>
    <row r="64" spans="1:5" ht="15">
      <c r="A64" s="47">
        <v>10</v>
      </c>
      <c r="B64" s="39" t="s">
        <v>55</v>
      </c>
      <c r="C64" s="34">
        <f>C63*15%</f>
        <v>0.04293</v>
      </c>
      <c r="D64" s="8">
        <f>D52</f>
        <v>5406.1</v>
      </c>
      <c r="E64" s="13">
        <f t="shared" si="0"/>
        <v>232.08387300000004</v>
      </c>
    </row>
    <row r="65" spans="1:5" ht="15">
      <c r="A65" s="40">
        <v>11</v>
      </c>
      <c r="B65" s="40" t="s">
        <v>41</v>
      </c>
      <c r="C65" s="33">
        <f>C62+C63+C64</f>
        <v>12.849945099999998</v>
      </c>
      <c r="D65" s="8">
        <f>D53</f>
        <v>5406.1</v>
      </c>
      <c r="E65" s="52">
        <f t="shared" si="0"/>
        <v>69468.08820510999</v>
      </c>
    </row>
    <row r="66" spans="1:5" ht="15">
      <c r="A66" s="39"/>
      <c r="B66" s="45" t="s">
        <v>56</v>
      </c>
      <c r="C66" s="38">
        <v>12.85</v>
      </c>
      <c r="D66" s="8">
        <f>D54</f>
        <v>5406.1</v>
      </c>
      <c r="E66" s="13">
        <f t="shared" si="0"/>
        <v>69468.38500000001</v>
      </c>
    </row>
    <row r="68" spans="1:5" ht="15" hidden="1">
      <c r="A68" s="103" t="s">
        <v>96</v>
      </c>
      <c r="B68" s="103"/>
      <c r="C68" s="103"/>
      <c r="D68" s="103"/>
      <c r="E68" s="103"/>
    </row>
    <row r="70" spans="1:5" ht="43.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144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5675.4</v>
      </c>
    </row>
    <row r="77" spans="1:5" ht="15">
      <c r="A77" s="96" t="s">
        <v>2</v>
      </c>
      <c r="B77" s="96"/>
      <c r="C77" s="8"/>
      <c r="D77" s="8"/>
      <c r="E77" s="9">
        <v>14.37</v>
      </c>
    </row>
    <row r="78" spans="1:5" ht="15">
      <c r="A78" s="97"/>
      <c r="B78" s="97"/>
      <c r="C78" s="8"/>
      <c r="D78" s="8"/>
      <c r="E78" s="14">
        <f>E76*E77</f>
        <v>81555.49799999999</v>
      </c>
    </row>
    <row r="79" spans="1:5" ht="42.7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2.2688032000000002</v>
      </c>
      <c r="D80" s="8">
        <v>5675.4</v>
      </c>
      <c r="E80" s="52">
        <f aca="true" t="shared" si="1" ref="E80:E126">C80*D80</f>
        <v>12876.36568128</v>
      </c>
    </row>
    <row r="81" spans="1:5" ht="15">
      <c r="A81" s="60"/>
      <c r="B81" s="61" t="s">
        <v>4</v>
      </c>
      <c r="C81" s="77"/>
      <c r="D81" s="8">
        <f>E76</f>
        <v>5675.4</v>
      </c>
      <c r="E81" s="13">
        <f t="shared" si="1"/>
        <v>0</v>
      </c>
    </row>
    <row r="82" spans="1:5" ht="15">
      <c r="A82" s="3">
        <v>1.1</v>
      </c>
      <c r="B82" s="4" t="s">
        <v>45</v>
      </c>
      <c r="C82" s="5">
        <f>C83+C84</f>
        <v>1.6916000000000002</v>
      </c>
      <c r="D82" s="8">
        <f>E76</f>
        <v>5675.4</v>
      </c>
      <c r="E82" s="13">
        <f t="shared" si="1"/>
        <v>9600.506640000001</v>
      </c>
    </row>
    <row r="83" spans="1:5" ht="15">
      <c r="A83" s="2"/>
      <c r="B83" s="4" t="s">
        <v>5</v>
      </c>
      <c r="C83" s="6">
        <v>1.0075</v>
      </c>
      <c r="D83" s="8">
        <f>E76</f>
        <v>5675.4</v>
      </c>
      <c r="E83" s="13">
        <f t="shared" si="1"/>
        <v>5717.9655</v>
      </c>
    </row>
    <row r="84" spans="1:5" ht="15">
      <c r="A84" s="2"/>
      <c r="B84" s="4" t="s">
        <v>6</v>
      </c>
      <c r="C84" s="6">
        <v>0.6841</v>
      </c>
      <c r="D84" s="8">
        <f>E76</f>
        <v>5675.4</v>
      </c>
      <c r="E84" s="13">
        <f t="shared" si="1"/>
        <v>3882.54114</v>
      </c>
    </row>
    <row r="85" spans="1:5" ht="15">
      <c r="A85" s="2">
        <v>1.2</v>
      </c>
      <c r="B85" s="4" t="s">
        <v>125</v>
      </c>
      <c r="C85" s="6">
        <f>(C83+C84)*0.202</f>
        <v>0.34170320000000004</v>
      </c>
      <c r="D85" s="8">
        <f>E76</f>
        <v>5675.4</v>
      </c>
      <c r="E85" s="13">
        <f t="shared" si="1"/>
        <v>1939.30234128</v>
      </c>
    </row>
    <row r="86" spans="1:5" ht="23.25">
      <c r="A86" s="2">
        <v>1.3</v>
      </c>
      <c r="B86" s="4" t="s">
        <v>147</v>
      </c>
      <c r="C86" s="6">
        <v>0.0087</v>
      </c>
      <c r="D86" s="8">
        <f>E76</f>
        <v>5675.4</v>
      </c>
      <c r="E86" s="13">
        <f t="shared" si="1"/>
        <v>49.37597999999999</v>
      </c>
    </row>
    <row r="87" spans="1:5" ht="15">
      <c r="A87" s="2">
        <v>1.4</v>
      </c>
      <c r="B87" s="45" t="s">
        <v>9</v>
      </c>
      <c r="C87" s="34">
        <v>0.0012</v>
      </c>
      <c r="D87" s="8">
        <f>E76</f>
        <v>5675.4</v>
      </c>
      <c r="E87" s="13">
        <f t="shared" si="1"/>
        <v>6.810479999999999</v>
      </c>
    </row>
    <row r="88" spans="1:5" ht="15">
      <c r="A88" s="2">
        <v>1.5</v>
      </c>
      <c r="B88" s="45" t="s">
        <v>10</v>
      </c>
      <c r="C88" s="34">
        <v>0.0816</v>
      </c>
      <c r="D88" s="8">
        <f>E76</f>
        <v>5675.4</v>
      </c>
      <c r="E88" s="13">
        <f t="shared" si="1"/>
        <v>463.11264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5675.4</v>
      </c>
      <c r="E89" s="13">
        <f t="shared" si="1"/>
        <v>660.6165599999999</v>
      </c>
    </row>
    <row r="90" spans="1:5" ht="15">
      <c r="A90" s="2">
        <v>1.7</v>
      </c>
      <c r="B90" s="45" t="s">
        <v>149</v>
      </c>
      <c r="C90" s="63">
        <v>0.0276</v>
      </c>
      <c r="D90" s="8">
        <f>E76</f>
        <v>5675.4</v>
      </c>
      <c r="E90" s="13">
        <f t="shared" si="1"/>
        <v>156.64103999999998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f>E76</f>
        <v>5675.4</v>
      </c>
      <c r="E91" s="52">
        <f t="shared" si="1"/>
        <v>15703.831799999998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5675.4</v>
      </c>
      <c r="E92" s="13">
        <f t="shared" si="1"/>
        <v>3513.6401399999995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5675.4</v>
      </c>
      <c r="E93" s="13">
        <f t="shared" si="1"/>
        <v>1324.07082</v>
      </c>
    </row>
    <row r="94" spans="1:5" ht="15">
      <c r="A94" s="39">
        <v>2.3</v>
      </c>
      <c r="B94" s="45" t="s">
        <v>15</v>
      </c>
      <c r="C94" s="34">
        <v>1.373</v>
      </c>
      <c r="D94" s="8">
        <f>E76</f>
        <v>5675.4</v>
      </c>
      <c r="E94" s="13">
        <f t="shared" si="1"/>
        <v>7792.324199999999</v>
      </c>
    </row>
    <row r="95" spans="1:5" ht="15">
      <c r="A95" s="39">
        <v>2.4</v>
      </c>
      <c r="B95" s="45" t="s">
        <v>47</v>
      </c>
      <c r="C95" s="34">
        <v>0.0192</v>
      </c>
      <c r="D95" s="8">
        <f>E76</f>
        <v>5675.4</v>
      </c>
      <c r="E95" s="13">
        <f t="shared" si="1"/>
        <v>108.96767999999999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5675.4</v>
      </c>
      <c r="E96" s="13">
        <f t="shared" si="1"/>
        <v>1479.5767799999999</v>
      </c>
    </row>
    <row r="97" spans="1:5" ht="15">
      <c r="A97" s="39">
        <v>2.6</v>
      </c>
      <c r="B97" s="45" t="s">
        <v>48</v>
      </c>
      <c r="C97" s="34">
        <v>0.0668</v>
      </c>
      <c r="D97" s="12">
        <f>E76</f>
        <v>5675.4</v>
      </c>
      <c r="E97" s="13">
        <f t="shared" si="1"/>
        <v>379.11672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5675.4</v>
      </c>
      <c r="E98" s="13">
        <f t="shared" si="1"/>
        <v>52.21368</v>
      </c>
    </row>
    <row r="99" spans="1:5" ht="15">
      <c r="A99" s="39">
        <v>2.8</v>
      </c>
      <c r="B99" s="45" t="s">
        <v>150</v>
      </c>
      <c r="C99" s="34"/>
      <c r="D99" s="8">
        <f>D98</f>
        <v>5675.4</v>
      </c>
      <c r="E99" s="13">
        <f t="shared" si="1"/>
        <v>0</v>
      </c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5675.4</v>
      </c>
      <c r="E100" s="13">
        <f t="shared" si="1"/>
        <v>274.12182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5675.4</v>
      </c>
      <c r="E101" s="13">
        <f t="shared" si="1"/>
        <v>81.72576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5675.4</v>
      </c>
      <c r="E102" s="13">
        <f t="shared" si="1"/>
        <v>307.60668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5675.4</v>
      </c>
      <c r="E103" s="13">
        <f t="shared" si="1"/>
        <v>278.0946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5675.4</v>
      </c>
      <c r="E104" s="13">
        <f t="shared" si="1"/>
        <v>112.37292000000001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f>D103</f>
        <v>5675.4</v>
      </c>
      <c r="E105" s="52">
        <f t="shared" si="1"/>
        <v>14758.877699999997</v>
      </c>
    </row>
    <row r="106" spans="1:5" ht="15">
      <c r="A106" s="39">
        <v>3.1</v>
      </c>
      <c r="B106" s="45" t="s">
        <v>24</v>
      </c>
      <c r="C106" s="34">
        <v>2.4367</v>
      </c>
      <c r="D106" s="8">
        <f>D103</f>
        <v>5675.4</v>
      </c>
      <c r="E106" s="13">
        <f t="shared" si="1"/>
        <v>13829.24718</v>
      </c>
    </row>
    <row r="107" spans="1:5" ht="15">
      <c r="A107" s="39">
        <v>3.2</v>
      </c>
      <c r="B107" s="45" t="s">
        <v>25</v>
      </c>
      <c r="C107" s="34">
        <v>0.163</v>
      </c>
      <c r="D107" s="8">
        <f>D104</f>
        <v>5675.4</v>
      </c>
      <c r="E107" s="13">
        <f t="shared" si="1"/>
        <v>925.0902</v>
      </c>
    </row>
    <row r="108" spans="1:5" ht="15">
      <c r="A108" s="39">
        <v>3.3</v>
      </c>
      <c r="B108" s="45" t="s">
        <v>28</v>
      </c>
      <c r="C108" s="34">
        <v>0.0008</v>
      </c>
      <c r="D108" s="8">
        <f>D107</f>
        <v>5675.4</v>
      </c>
      <c r="E108" s="13">
        <f t="shared" si="1"/>
        <v>4.54032</v>
      </c>
    </row>
    <row r="109" spans="1:5" ht="15">
      <c r="A109" s="40">
        <v>4</v>
      </c>
      <c r="B109" s="43" t="s">
        <v>29</v>
      </c>
      <c r="C109" s="33">
        <f>SUM(C110:C116)</f>
        <v>2.56913268</v>
      </c>
      <c r="D109" s="8">
        <f>D108</f>
        <v>5675.4</v>
      </c>
      <c r="E109" s="52">
        <f t="shared" si="1"/>
        <v>14580.855612071999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5675.4</v>
      </c>
      <c r="E110" s="13">
        <f t="shared" si="1"/>
        <v>10382.576759999998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5675.4</v>
      </c>
      <c r="E111" s="13">
        <f t="shared" si="1"/>
        <v>2097.2805055199997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f>D108</f>
        <v>5675.4</v>
      </c>
      <c r="E112" s="13">
        <f t="shared" si="1"/>
        <v>1247.985726552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5675.4</v>
      </c>
      <c r="E113" s="13">
        <f t="shared" si="1"/>
        <v>89.10377999999999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5675.4</v>
      </c>
      <c r="E114" s="13">
        <f t="shared" si="1"/>
        <v>20.431440000000002</v>
      </c>
    </row>
    <row r="115" spans="1:5" ht="15">
      <c r="A115" s="39">
        <v>4.6</v>
      </c>
      <c r="B115" s="45" t="s">
        <v>34</v>
      </c>
      <c r="C115" s="34">
        <v>0.08</v>
      </c>
      <c r="D115" s="8">
        <f>D112</f>
        <v>5675.4</v>
      </c>
      <c r="E115" s="13">
        <f t="shared" si="1"/>
        <v>454.032</v>
      </c>
    </row>
    <row r="116" spans="1:5" ht="15">
      <c r="A116" s="39">
        <v>4.7</v>
      </c>
      <c r="B116" s="45" t="s">
        <v>52</v>
      </c>
      <c r="C116" s="34">
        <v>0.051</v>
      </c>
      <c r="D116" s="8">
        <f>D112</f>
        <v>5675.4</v>
      </c>
      <c r="E116" s="13">
        <f t="shared" si="1"/>
        <v>289.44539999999995</v>
      </c>
    </row>
    <row r="117" spans="1:5" ht="15">
      <c r="A117" s="40">
        <v>5</v>
      </c>
      <c r="B117" s="43" t="s">
        <v>35</v>
      </c>
      <c r="C117" s="33">
        <f>SUM(C118:C121)</f>
        <v>1.3175852</v>
      </c>
      <c r="D117" s="8">
        <f>D112</f>
        <v>5675.4</v>
      </c>
      <c r="E117" s="52">
        <f t="shared" si="1"/>
        <v>7477.823044079999</v>
      </c>
    </row>
    <row r="118" spans="1:5" ht="23.25">
      <c r="A118" s="39">
        <v>5.1</v>
      </c>
      <c r="B118" s="45" t="s">
        <v>53</v>
      </c>
      <c r="C118" s="34">
        <v>0.6826</v>
      </c>
      <c r="D118" s="8">
        <f>D113</f>
        <v>5675.4</v>
      </c>
      <c r="E118" s="13">
        <f t="shared" si="1"/>
        <v>3874.0280399999997</v>
      </c>
    </row>
    <row r="119" spans="1:5" ht="15">
      <c r="A119" s="39">
        <v>5.2</v>
      </c>
      <c r="B119" s="45" t="s">
        <v>125</v>
      </c>
      <c r="C119" s="34">
        <f>C118*0.202</f>
        <v>0.1378852</v>
      </c>
      <c r="D119" s="8">
        <f>D113</f>
        <v>5675.4</v>
      </c>
      <c r="E119" s="13">
        <f t="shared" si="1"/>
        <v>782.55366408</v>
      </c>
    </row>
    <row r="120" spans="1:5" ht="15">
      <c r="A120" s="39">
        <v>5.3</v>
      </c>
      <c r="B120" s="45" t="s">
        <v>36</v>
      </c>
      <c r="C120" s="34">
        <v>0.2227</v>
      </c>
      <c r="D120" s="8">
        <f>D113</f>
        <v>5675.4</v>
      </c>
      <c r="E120" s="13">
        <f t="shared" si="1"/>
        <v>1263.91158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5675.4</v>
      </c>
      <c r="E121" s="13">
        <f t="shared" si="1"/>
        <v>1557.3297599999999</v>
      </c>
    </row>
    <row r="122" spans="1:5" ht="15">
      <c r="A122" s="40">
        <v>6</v>
      </c>
      <c r="B122" s="43" t="s">
        <v>54</v>
      </c>
      <c r="C122" s="33">
        <f>C130*18.5%</f>
        <v>2.6584499999999998</v>
      </c>
      <c r="D122" s="8">
        <f>D112</f>
        <v>5675.4</v>
      </c>
      <c r="E122" s="52">
        <f t="shared" si="1"/>
        <v>15087.767129999998</v>
      </c>
    </row>
    <row r="123" spans="1:5" ht="15">
      <c r="A123" s="44">
        <v>6.1</v>
      </c>
      <c r="B123" s="43" t="s">
        <v>128</v>
      </c>
      <c r="C123" s="33">
        <f>C130*9.85%</f>
        <v>1.4154449999999998</v>
      </c>
      <c r="D123" s="8">
        <f>D112</f>
        <v>5675.4</v>
      </c>
      <c r="E123" s="52">
        <f t="shared" si="1"/>
        <v>8033.216552999998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5675.4</v>
      </c>
      <c r="E124" s="52">
        <f t="shared" si="1"/>
        <v>51.078599999999994</v>
      </c>
    </row>
    <row r="125" spans="1:5" ht="15">
      <c r="A125" s="40">
        <v>8</v>
      </c>
      <c r="B125" s="43" t="s">
        <v>39</v>
      </c>
      <c r="C125" s="37">
        <f>C124+C122+C117+C109+C105+C91+C80</f>
        <v>14.19047108</v>
      </c>
      <c r="D125" s="8">
        <f>D113</f>
        <v>5675.4</v>
      </c>
      <c r="E125" s="52">
        <f t="shared" si="1"/>
        <v>80536.599567432</v>
      </c>
    </row>
    <row r="126" spans="1:5" ht="15">
      <c r="A126" s="47">
        <v>9</v>
      </c>
      <c r="B126" s="45" t="s">
        <v>40</v>
      </c>
      <c r="C126" s="34">
        <v>0.1561</v>
      </c>
      <c r="D126" s="8">
        <f>D114</f>
        <v>5675.4</v>
      </c>
      <c r="E126" s="13">
        <f t="shared" si="1"/>
        <v>885.9299399999999</v>
      </c>
    </row>
    <row r="127" spans="1:5" ht="15">
      <c r="A127" s="47">
        <v>10</v>
      </c>
      <c r="B127" s="45" t="s">
        <v>55</v>
      </c>
      <c r="C127" s="34">
        <v>0.0234</v>
      </c>
      <c r="D127" s="8">
        <f>D117</f>
        <v>5675.4</v>
      </c>
      <c r="E127" s="13">
        <v>132.97</v>
      </c>
    </row>
    <row r="128" spans="1:5" ht="15">
      <c r="A128" s="40">
        <v>11</v>
      </c>
      <c r="B128" s="69" t="s">
        <v>41</v>
      </c>
      <c r="C128" s="33">
        <f>C125+C126+C127</f>
        <v>14.369971080000001</v>
      </c>
      <c r="D128" s="8">
        <f>D117</f>
        <v>5675.4</v>
      </c>
      <c r="E128" s="52">
        <f>E125+E126+E127</f>
        <v>81555.499507432</v>
      </c>
    </row>
    <row r="129" spans="1:5" ht="15">
      <c r="A129" s="78"/>
      <c r="B129" s="79" t="s">
        <v>56</v>
      </c>
      <c r="C129" s="80"/>
      <c r="D129" s="8"/>
      <c r="E129" s="13"/>
    </row>
    <row r="130" spans="1:5" ht="15">
      <c r="A130" s="2"/>
      <c r="B130" s="2"/>
      <c r="C130" s="81">
        <v>14.37</v>
      </c>
      <c r="D130" s="8"/>
      <c r="E130" s="13"/>
    </row>
    <row r="131" spans="1:5" ht="15">
      <c r="A131" s="56"/>
      <c r="B131" s="56"/>
      <c r="C131" s="56"/>
      <c r="D131" s="56"/>
      <c r="E131" s="56"/>
    </row>
    <row r="132" spans="1:5" ht="15">
      <c r="A132" s="105" t="s">
        <v>96</v>
      </c>
      <c r="B132" s="105"/>
      <c r="C132" s="105"/>
      <c r="D132" s="105"/>
      <c r="E132" s="105"/>
    </row>
    <row r="133" spans="1:5" ht="15">
      <c r="A133" s="56"/>
      <c r="B133" s="56"/>
      <c r="C133" s="56"/>
      <c r="D133" s="56"/>
      <c r="E133" s="56"/>
    </row>
  </sheetData>
  <sheetProtection/>
  <mergeCells count="16">
    <mergeCell ref="A8:B8"/>
    <mergeCell ref="A9:B9"/>
    <mergeCell ref="C10:E10"/>
    <mergeCell ref="A68:E68"/>
    <mergeCell ref="A1:E1"/>
    <mergeCell ref="A3:E3"/>
    <mergeCell ref="A5:E5"/>
    <mergeCell ref="A7:B7"/>
    <mergeCell ref="A70:E70"/>
    <mergeCell ref="A72:E72"/>
    <mergeCell ref="A74:E74"/>
    <mergeCell ref="A76:B76"/>
    <mergeCell ref="A77:B77"/>
    <mergeCell ref="A78:B78"/>
    <mergeCell ref="C79:E79"/>
    <mergeCell ref="A132:E132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  <hyperlink ref="A132:E132" location="ГЛАВНАЯ!A1" display="Вернуться на главную страницу к списку дом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5.57421875" style="0" customWidth="1"/>
    <col min="3" max="3" width="11.57421875" style="0" hidden="1" customWidth="1"/>
    <col min="4" max="4" width="16.7109375" style="0" hidden="1" customWidth="1"/>
    <col min="5" max="5" width="31.28125" style="0" customWidth="1"/>
  </cols>
  <sheetData>
    <row r="1" spans="1:5" ht="38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64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5528.5</v>
      </c>
    </row>
    <row r="8" spans="1:5" ht="15">
      <c r="A8" s="96" t="s">
        <v>2</v>
      </c>
      <c r="B8" s="96"/>
      <c r="C8" s="8"/>
      <c r="D8" s="8"/>
      <c r="E8" s="9">
        <v>10.08</v>
      </c>
    </row>
    <row r="9" spans="1:5" ht="15">
      <c r="A9" s="97"/>
      <c r="B9" s="97"/>
      <c r="C9" s="8"/>
      <c r="D9" s="8"/>
      <c r="E9" s="14">
        <f>E7*E8</f>
        <v>55727.28</v>
      </c>
    </row>
    <row r="10" spans="1:5" ht="60.7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2.1655808000000003</v>
      </c>
      <c r="D11" s="8">
        <v>5528.5</v>
      </c>
      <c r="E11" s="52">
        <f>C11*D11</f>
        <v>11972.413452800001</v>
      </c>
    </row>
    <row r="12" spans="1:5" ht="15">
      <c r="A12" s="2"/>
      <c r="B12" s="2" t="s">
        <v>4</v>
      </c>
      <c r="C12" s="49"/>
      <c r="D12" s="8">
        <f>E7</f>
        <v>5528.5</v>
      </c>
      <c r="E12" s="13"/>
    </row>
    <row r="13" spans="1:5" ht="15">
      <c r="A13" s="3">
        <v>1.1</v>
      </c>
      <c r="B13" s="2" t="s">
        <v>45</v>
      </c>
      <c r="C13" s="5">
        <f>C14+C15</f>
        <v>1.5504</v>
      </c>
      <c r="D13" s="8">
        <f>E7</f>
        <v>5528.5</v>
      </c>
      <c r="E13" s="13">
        <f aca="true" t="shared" si="0" ref="E13:E66">C13*D13</f>
        <v>8571.3864</v>
      </c>
    </row>
    <row r="14" spans="1:5" ht="15">
      <c r="A14" s="2"/>
      <c r="B14" s="2" t="s">
        <v>5</v>
      </c>
      <c r="C14" s="6">
        <v>1.5504</v>
      </c>
      <c r="D14" s="8">
        <f>E7</f>
        <v>5528.5</v>
      </c>
      <c r="E14" s="13">
        <f t="shared" si="0"/>
        <v>8571.3864</v>
      </c>
    </row>
    <row r="15" spans="1:5" ht="15">
      <c r="A15" s="2"/>
      <c r="B15" s="2" t="s">
        <v>6</v>
      </c>
      <c r="C15" s="6"/>
      <c r="D15" s="8">
        <f>E7</f>
        <v>5528.5</v>
      </c>
      <c r="E15" s="13"/>
    </row>
    <row r="16" spans="1:5" ht="15">
      <c r="A16" s="2">
        <v>1.2</v>
      </c>
      <c r="B16" s="4" t="s">
        <v>125</v>
      </c>
      <c r="C16" s="6">
        <f>(C14+C15)*0.202</f>
        <v>0.31318080000000004</v>
      </c>
      <c r="D16" s="8">
        <f>E7</f>
        <v>5528.5</v>
      </c>
      <c r="E16" s="13">
        <f t="shared" si="0"/>
        <v>1731.4200528000001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5528.5</v>
      </c>
      <c r="E17" s="13">
        <f t="shared" si="0"/>
        <v>79.6104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5528.5</v>
      </c>
      <c r="E18" s="13">
        <f t="shared" si="0"/>
        <v>620.2977</v>
      </c>
    </row>
    <row r="19" spans="1:5" ht="15">
      <c r="A19" s="2">
        <v>1.5</v>
      </c>
      <c r="B19" s="39" t="s">
        <v>9</v>
      </c>
      <c r="C19" s="34"/>
      <c r="D19" s="8">
        <f>E7</f>
        <v>5528.5</v>
      </c>
      <c r="E19" s="13"/>
    </row>
    <row r="20" spans="1:5" ht="15">
      <c r="A20" s="2">
        <v>1.6</v>
      </c>
      <c r="B20" s="39" t="s">
        <v>10</v>
      </c>
      <c r="C20" s="34">
        <v>0.075</v>
      </c>
      <c r="D20" s="8">
        <f>E7</f>
        <v>5528.5</v>
      </c>
      <c r="E20" s="13">
        <f t="shared" si="0"/>
        <v>414.6375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5528.5</v>
      </c>
      <c r="E21" s="13">
        <f t="shared" si="0"/>
        <v>555.0614</v>
      </c>
    </row>
    <row r="22" spans="1:5" ht="15">
      <c r="A22" s="2">
        <v>1.8</v>
      </c>
      <c r="B22" s="39" t="s">
        <v>46</v>
      </c>
      <c r="C22" s="34"/>
      <c r="D22" s="8">
        <f>E7</f>
        <v>5528.5</v>
      </c>
      <c r="E22" s="13"/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5528.5</v>
      </c>
      <c r="E23" s="52">
        <f t="shared" si="0"/>
        <v>10208.37525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5528.5</v>
      </c>
      <c r="E24" s="13">
        <f t="shared" si="0"/>
        <v>3322.6285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5528.5</v>
      </c>
      <c r="E25" s="13">
        <f t="shared" si="0"/>
        <v>1194.70885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5528.5</v>
      </c>
      <c r="E26" s="13">
        <f t="shared" si="0"/>
        <v>3057.2605000000003</v>
      </c>
    </row>
    <row r="27" spans="1:5" ht="23.25">
      <c r="A27" s="39">
        <v>2.4</v>
      </c>
      <c r="B27" s="45" t="s">
        <v>47</v>
      </c>
      <c r="C27" s="34">
        <v>0.0288</v>
      </c>
      <c r="D27" s="8">
        <f>E7</f>
        <v>5528.5</v>
      </c>
      <c r="E27" s="13">
        <f t="shared" si="0"/>
        <v>159.2208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5528.5</v>
      </c>
      <c r="E28" s="13">
        <f t="shared" si="0"/>
        <v>1289.2462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5528.5</v>
      </c>
      <c r="E29" s="13">
        <f t="shared" si="0"/>
        <v>259.28665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5528.5</v>
      </c>
      <c r="E30" s="13">
        <f t="shared" si="0"/>
        <v>50.8622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5528.5</v>
      </c>
      <c r="E31" s="13">
        <f t="shared" si="0"/>
        <v>155.9037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5528.5</v>
      </c>
      <c r="E32" s="13">
        <f t="shared" si="0"/>
        <v>267.57939999999996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5528.5</v>
      </c>
      <c r="E33" s="13">
        <f t="shared" si="0"/>
        <v>80.16325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5528.5</v>
      </c>
      <c r="E34" s="13">
        <f t="shared" si="0"/>
        <v>145.39955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5528.5</v>
      </c>
      <c r="E35" s="13">
        <f t="shared" si="0"/>
        <v>116.0985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5528.5</v>
      </c>
      <c r="E36" s="13">
        <f t="shared" si="0"/>
        <v>110.01715</v>
      </c>
    </row>
    <row r="37" spans="1:5" ht="15">
      <c r="A37" s="39">
        <v>2.14</v>
      </c>
      <c r="B37" s="45" t="s">
        <v>46</v>
      </c>
      <c r="C37" s="34"/>
      <c r="D37" s="8">
        <f>D34</f>
        <v>5528.5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5528.5</v>
      </c>
      <c r="E38" s="52"/>
    </row>
    <row r="39" spans="1:5" ht="15" hidden="1">
      <c r="A39" s="39">
        <v>3.1</v>
      </c>
      <c r="B39" s="39" t="s">
        <v>24</v>
      </c>
      <c r="C39" s="34"/>
      <c r="D39" s="8">
        <f>D38</f>
        <v>5528.5</v>
      </c>
      <c r="E39" s="13"/>
    </row>
    <row r="40" spans="1:5" ht="15" hidden="1">
      <c r="A40" s="39">
        <v>3.2</v>
      </c>
      <c r="B40" s="39" t="s">
        <v>25</v>
      </c>
      <c r="C40" s="34"/>
      <c r="D40" s="8">
        <f>D39</f>
        <v>5528.5</v>
      </c>
      <c r="E40" s="13"/>
    </row>
    <row r="41" spans="1:5" ht="15" hidden="1">
      <c r="A41" s="39">
        <v>3.3</v>
      </c>
      <c r="B41" s="39" t="s">
        <v>26</v>
      </c>
      <c r="C41" s="34"/>
      <c r="D41" s="8">
        <f>D39</f>
        <v>5528.5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5528.5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5528.5</v>
      </c>
      <c r="E43" s="13">
        <f t="shared" si="0"/>
        <v>0</v>
      </c>
    </row>
    <row r="44" spans="1:5" ht="23.25">
      <c r="A44" s="40">
        <v>4</v>
      </c>
      <c r="B44" s="43" t="s">
        <v>29</v>
      </c>
      <c r="C44" s="33">
        <f>SUM(C45:C52)</f>
        <v>2.5897548000000006</v>
      </c>
      <c r="D44" s="8">
        <f>D41</f>
        <v>5528.5</v>
      </c>
      <c r="E44" s="52">
        <f t="shared" si="0"/>
        <v>14317.459411800004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5528.5</v>
      </c>
      <c r="E45" s="13">
        <f t="shared" si="0"/>
        <v>9328.7909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5528.5</v>
      </c>
      <c r="E46" s="13">
        <f t="shared" si="0"/>
        <v>1884.4157618000002</v>
      </c>
    </row>
    <row r="47" spans="1:5" ht="15">
      <c r="A47" s="39">
        <v>4.3</v>
      </c>
      <c r="B47" s="39" t="s">
        <v>30</v>
      </c>
      <c r="C47" s="34">
        <v>0.2713</v>
      </c>
      <c r="D47" s="8">
        <f>D43</f>
        <v>5528.5</v>
      </c>
      <c r="E47" s="13">
        <f t="shared" si="0"/>
        <v>1499.88205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5528.5</v>
      </c>
      <c r="E48" s="13">
        <f t="shared" si="0"/>
        <v>117.2042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5528.5</v>
      </c>
      <c r="E49" s="13">
        <f t="shared" si="0"/>
        <v>105.0415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5528.5</v>
      </c>
      <c r="E50" s="13">
        <f t="shared" si="0"/>
        <v>19.902600000000003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5528.5</v>
      </c>
      <c r="E51" s="13">
        <f t="shared" si="0"/>
        <v>458.8655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5528.5</v>
      </c>
      <c r="E52" s="13"/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5528.5</v>
      </c>
      <c r="E53" s="52">
        <f t="shared" si="0"/>
        <v>5526.0365004000005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5528.5</v>
      </c>
      <c r="E54" s="13">
        <f t="shared" si="0"/>
        <v>2527.6302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5528.5</v>
      </c>
      <c r="E55" s="13">
        <f t="shared" si="0"/>
        <v>510.58130040000003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5528.5</v>
      </c>
      <c r="E56" s="13">
        <f t="shared" si="0"/>
        <v>995.13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5528.5</v>
      </c>
      <c r="E57" s="13">
        <f t="shared" si="0"/>
        <v>1442.9385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5528.5</v>
      </c>
      <c r="E58" s="13">
        <f t="shared" si="0"/>
        <v>49.756499999999996</v>
      </c>
    </row>
    <row r="59" spans="1:5" ht="15">
      <c r="A59" s="40">
        <v>6</v>
      </c>
      <c r="B59" s="43" t="s">
        <v>54</v>
      </c>
      <c r="C59" s="33">
        <v>2.24</v>
      </c>
      <c r="D59" s="8"/>
      <c r="E59" s="52">
        <v>7655.7</v>
      </c>
    </row>
    <row r="60" spans="1:5" ht="15">
      <c r="A60" s="2">
        <v>6.1</v>
      </c>
      <c r="B60" s="4" t="s">
        <v>128</v>
      </c>
      <c r="C60" s="33">
        <f>10.08*9.85%</f>
        <v>0.9928799999999999</v>
      </c>
      <c r="D60" s="8"/>
      <c r="E60" s="13">
        <f>E66*9.85%</f>
        <v>5489.1370799999995</v>
      </c>
    </row>
    <row r="61" spans="1:5" ht="15">
      <c r="A61" s="40">
        <v>7</v>
      </c>
      <c r="B61" s="44" t="s">
        <v>38</v>
      </c>
      <c r="C61" s="33">
        <v>0.009</v>
      </c>
      <c r="D61" s="8">
        <f>D48</f>
        <v>5528.5</v>
      </c>
      <c r="E61" s="52">
        <f t="shared" si="0"/>
        <v>49.756499999999996</v>
      </c>
    </row>
    <row r="62" spans="1:5" ht="15">
      <c r="A62" s="40">
        <v>8</v>
      </c>
      <c r="B62" s="44" t="s">
        <v>39</v>
      </c>
      <c r="C62" s="37">
        <f>C61+C59+C53+C44+C38+C23+C11</f>
        <v>9.85039</v>
      </c>
      <c r="D62" s="8">
        <f>D50</f>
        <v>5528.5</v>
      </c>
      <c r="E62" s="52">
        <f t="shared" si="0"/>
        <v>54457.881115000004</v>
      </c>
    </row>
    <row r="63" spans="1:5" ht="15">
      <c r="A63" s="47">
        <v>9</v>
      </c>
      <c r="B63" s="39" t="s">
        <v>40</v>
      </c>
      <c r="C63" s="34">
        <v>0.1997</v>
      </c>
      <c r="D63" s="8">
        <f>D52</f>
        <v>5528.5</v>
      </c>
      <c r="E63" s="13">
        <f t="shared" si="0"/>
        <v>1104.04145</v>
      </c>
    </row>
    <row r="64" spans="1:5" ht="15">
      <c r="A64" s="47">
        <v>10</v>
      </c>
      <c r="B64" s="39" t="s">
        <v>55</v>
      </c>
      <c r="C64" s="34">
        <f>C63*15%</f>
        <v>0.029954999999999996</v>
      </c>
      <c r="D64" s="8">
        <f>D52</f>
        <v>5528.5</v>
      </c>
      <c r="E64" s="13">
        <f t="shared" si="0"/>
        <v>165.60621749999999</v>
      </c>
    </row>
    <row r="65" spans="1:5" ht="15">
      <c r="A65" s="40">
        <v>11</v>
      </c>
      <c r="B65" s="40" t="s">
        <v>41</v>
      </c>
      <c r="C65" s="33">
        <f>C62+C63+C64</f>
        <v>10.080045</v>
      </c>
      <c r="D65" s="8">
        <f>D53</f>
        <v>5528.5</v>
      </c>
      <c r="E65" s="52">
        <f t="shared" si="0"/>
        <v>55727.5287825</v>
      </c>
    </row>
    <row r="66" spans="1:5" ht="15">
      <c r="A66" s="39"/>
      <c r="B66" s="45" t="s">
        <v>56</v>
      </c>
      <c r="C66" s="38">
        <v>10.08</v>
      </c>
      <c r="D66" s="8">
        <f>D54</f>
        <v>5528.5</v>
      </c>
      <c r="E66" s="13">
        <f t="shared" si="0"/>
        <v>55727.28</v>
      </c>
    </row>
    <row r="68" spans="1:5" ht="15" hidden="1">
      <c r="A68" s="103" t="s">
        <v>96</v>
      </c>
      <c r="B68" s="103"/>
      <c r="C68" s="103"/>
      <c r="D68" s="103"/>
      <c r="E68" s="103"/>
    </row>
    <row r="70" spans="1:5" ht="48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64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5528.5</v>
      </c>
    </row>
    <row r="77" spans="1:5" ht="15">
      <c r="A77" s="96" t="s">
        <v>2</v>
      </c>
      <c r="B77" s="96"/>
      <c r="C77" s="8"/>
      <c r="D77" s="8"/>
      <c r="E77" s="9">
        <v>11.27</v>
      </c>
    </row>
    <row r="78" spans="1:5" ht="15">
      <c r="A78" s="97"/>
      <c r="B78" s="97"/>
      <c r="C78" s="8"/>
      <c r="D78" s="8"/>
      <c r="E78" s="14">
        <f>E76*E77</f>
        <v>62306.195</v>
      </c>
    </row>
    <row r="79" spans="1:5" ht="62.2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2.3216834</v>
      </c>
      <c r="D80" s="8">
        <v>5528.5</v>
      </c>
      <c r="E80" s="52">
        <f>C80*D80</f>
        <v>12835.4266769</v>
      </c>
    </row>
    <row r="81" spans="1:5" ht="15">
      <c r="A81" s="60"/>
      <c r="B81" s="61" t="s">
        <v>4</v>
      </c>
      <c r="C81" s="62"/>
      <c r="D81" s="8">
        <f>E76</f>
        <v>5528.5</v>
      </c>
      <c r="E81" s="13"/>
    </row>
    <row r="82" spans="1:5" ht="15">
      <c r="A82" s="3">
        <v>1.1</v>
      </c>
      <c r="B82" s="4" t="s">
        <v>45</v>
      </c>
      <c r="C82" s="5">
        <f>C83+C84</f>
        <v>1.6717</v>
      </c>
      <c r="D82" s="8">
        <f>E76</f>
        <v>5528.5</v>
      </c>
      <c r="E82" s="13">
        <f aca="true" t="shared" si="1" ref="E82:E126">C82*D82</f>
        <v>9241.99345</v>
      </c>
    </row>
    <row r="83" spans="1:5" ht="15">
      <c r="A83" s="2"/>
      <c r="B83" s="4" t="s">
        <v>5</v>
      </c>
      <c r="C83" s="6">
        <v>1.6717</v>
      </c>
      <c r="D83" s="8">
        <f>E76</f>
        <v>5528.5</v>
      </c>
      <c r="E83" s="13">
        <f t="shared" si="1"/>
        <v>9241.99345</v>
      </c>
    </row>
    <row r="84" spans="1:5" ht="15">
      <c r="A84" s="2"/>
      <c r="B84" s="4" t="s">
        <v>6</v>
      </c>
      <c r="C84" s="6"/>
      <c r="D84" s="8">
        <f>E76</f>
        <v>5528.5</v>
      </c>
      <c r="E84" s="13"/>
    </row>
    <row r="85" spans="1:5" ht="15">
      <c r="A85" s="2">
        <v>1.2</v>
      </c>
      <c r="B85" s="4" t="s">
        <v>125</v>
      </c>
      <c r="C85" s="6">
        <f>(C83+C84)*0.202</f>
        <v>0.3376834</v>
      </c>
      <c r="D85" s="8">
        <f>E76</f>
        <v>5528.5</v>
      </c>
      <c r="E85" s="13">
        <f t="shared" si="1"/>
        <v>1866.8826769000002</v>
      </c>
    </row>
    <row r="86" spans="1:5" ht="23.25">
      <c r="A86" s="2">
        <v>1.3</v>
      </c>
      <c r="B86" s="4" t="s">
        <v>147</v>
      </c>
      <c r="C86" s="6">
        <v>0.0143</v>
      </c>
      <c r="D86" s="8">
        <f>E76</f>
        <v>5528.5</v>
      </c>
      <c r="E86" s="13">
        <f t="shared" si="1"/>
        <v>79.05755</v>
      </c>
    </row>
    <row r="87" spans="1:5" ht="15">
      <c r="A87" s="2">
        <v>1.4</v>
      </c>
      <c r="B87" s="45" t="s">
        <v>9</v>
      </c>
      <c r="C87" s="34"/>
      <c r="D87" s="8">
        <f>E76</f>
        <v>5528.5</v>
      </c>
      <c r="E87" s="13"/>
    </row>
    <row r="88" spans="1:5" ht="15">
      <c r="A88" s="2">
        <v>1.5</v>
      </c>
      <c r="B88" s="45" t="s">
        <v>10</v>
      </c>
      <c r="C88" s="34">
        <v>0.0816</v>
      </c>
      <c r="D88" s="8">
        <f>E76</f>
        <v>5528.5</v>
      </c>
      <c r="E88" s="13">
        <f t="shared" si="1"/>
        <v>451.1256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5528.5</v>
      </c>
      <c r="E89" s="13">
        <f t="shared" si="1"/>
        <v>643.5174000000001</v>
      </c>
    </row>
    <row r="90" spans="1:5" ht="15">
      <c r="A90" s="2">
        <v>1.7</v>
      </c>
      <c r="B90" s="45" t="s">
        <v>149</v>
      </c>
      <c r="C90" s="63">
        <v>0.1</v>
      </c>
      <c r="D90" s="8">
        <f>E76</f>
        <v>5528.5</v>
      </c>
      <c r="E90" s="13">
        <f t="shared" si="1"/>
        <v>552.85</v>
      </c>
    </row>
    <row r="91" spans="1:5" ht="15">
      <c r="A91" s="40">
        <v>2</v>
      </c>
      <c r="B91" s="43" t="s">
        <v>12</v>
      </c>
      <c r="C91" s="33">
        <f>SUM(C92:C104)</f>
        <v>2.1762</v>
      </c>
      <c r="D91" s="8">
        <f>E76</f>
        <v>5528.5</v>
      </c>
      <c r="E91" s="52">
        <f t="shared" si="1"/>
        <v>12031.121700000002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5528.5</v>
      </c>
      <c r="E92" s="13">
        <f t="shared" si="1"/>
        <v>3422.6943499999998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5528.5</v>
      </c>
      <c r="E93" s="13">
        <f t="shared" si="1"/>
        <v>1289.79905</v>
      </c>
    </row>
    <row r="94" spans="1:5" ht="15">
      <c r="A94" s="39">
        <v>2.3</v>
      </c>
      <c r="B94" s="45" t="s">
        <v>15</v>
      </c>
      <c r="C94" s="34">
        <v>0.6167</v>
      </c>
      <c r="D94" s="8">
        <f>E76</f>
        <v>5528.5</v>
      </c>
      <c r="E94" s="13">
        <f t="shared" si="1"/>
        <v>3409.4259500000003</v>
      </c>
    </row>
    <row r="95" spans="1:5" ht="23.25">
      <c r="A95" s="39">
        <v>2.4</v>
      </c>
      <c r="B95" s="45" t="s">
        <v>47</v>
      </c>
      <c r="C95" s="34">
        <v>0.0334</v>
      </c>
      <c r="D95" s="8">
        <f>E76</f>
        <v>5528.5</v>
      </c>
      <c r="E95" s="13">
        <f t="shared" si="1"/>
        <v>184.65189999999998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5528.5</v>
      </c>
      <c r="E96" s="13">
        <f t="shared" si="1"/>
        <v>1441.2799499999999</v>
      </c>
    </row>
    <row r="97" spans="1:5" ht="15">
      <c r="A97" s="39">
        <v>2.6</v>
      </c>
      <c r="B97" s="45" t="s">
        <v>48</v>
      </c>
      <c r="C97" s="34">
        <v>0.0834</v>
      </c>
      <c r="D97" s="12">
        <f>E76</f>
        <v>5528.5</v>
      </c>
      <c r="E97" s="13">
        <f t="shared" si="1"/>
        <v>461.0769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5528.5</v>
      </c>
      <c r="E98" s="13">
        <f t="shared" si="1"/>
        <v>50.8622</v>
      </c>
    </row>
    <row r="99" spans="1:5" ht="15">
      <c r="A99" s="39">
        <v>2.8</v>
      </c>
      <c r="B99" s="45" t="s">
        <v>150</v>
      </c>
      <c r="C99" s="34">
        <v>0.1347</v>
      </c>
      <c r="D99" s="8">
        <f>D98</f>
        <v>5528.5</v>
      </c>
      <c r="E99" s="13">
        <f t="shared" si="1"/>
        <v>744.68895</v>
      </c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5528.5</v>
      </c>
      <c r="E100" s="13">
        <f t="shared" si="1"/>
        <v>267.02655000000004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5528.5</v>
      </c>
      <c r="E101" s="13">
        <f t="shared" si="1"/>
        <v>79.6104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5528.5</v>
      </c>
      <c r="E102" s="13">
        <f t="shared" si="1"/>
        <v>299.6447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5528.5</v>
      </c>
      <c r="E103" s="13">
        <f t="shared" si="1"/>
        <v>270.8965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5528.5</v>
      </c>
      <c r="E104" s="13">
        <f t="shared" si="1"/>
        <v>109.46430000000001</v>
      </c>
    </row>
    <row r="105" spans="1:5" ht="23.25">
      <c r="A105" s="40">
        <v>3</v>
      </c>
      <c r="B105" s="43" t="s">
        <v>23</v>
      </c>
      <c r="C105" s="33">
        <f>SUM(C106:C108)</f>
        <v>0</v>
      </c>
      <c r="D105" s="8">
        <f>D103</f>
        <v>5528.5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f>D103</f>
        <v>5528.5</v>
      </c>
      <c r="E106" s="13"/>
    </row>
    <row r="107" spans="1:5" ht="15">
      <c r="A107" s="39">
        <v>3.2</v>
      </c>
      <c r="B107" s="45" t="s">
        <v>25</v>
      </c>
      <c r="C107" s="34"/>
      <c r="D107" s="8">
        <f>D104</f>
        <v>5528.5</v>
      </c>
      <c r="E107" s="13"/>
    </row>
    <row r="108" spans="1:5" ht="15">
      <c r="A108" s="39">
        <v>3.3</v>
      </c>
      <c r="B108" s="45" t="s">
        <v>28</v>
      </c>
      <c r="C108" s="34"/>
      <c r="D108" s="8">
        <f>D107</f>
        <v>5528.5</v>
      </c>
      <c r="E108" s="13"/>
    </row>
    <row r="109" spans="1:5" ht="23.25">
      <c r="A109" s="40">
        <v>4</v>
      </c>
      <c r="B109" s="43" t="s">
        <v>29</v>
      </c>
      <c r="C109" s="33">
        <f>SUM(C110:C116)</f>
        <v>2.8262796199999998</v>
      </c>
      <c r="D109" s="8">
        <f>D108</f>
        <v>5528.5</v>
      </c>
      <c r="E109" s="52">
        <f t="shared" si="1"/>
        <v>15625.08687917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5528.5</v>
      </c>
      <c r="E110" s="13">
        <f t="shared" si="1"/>
        <v>10113.837899999999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5528.5</v>
      </c>
      <c r="E111" s="13">
        <f t="shared" si="1"/>
        <v>2042.9952558</v>
      </c>
    </row>
    <row r="112" spans="1:5" ht="15">
      <c r="A112" s="39">
        <v>4.3</v>
      </c>
      <c r="B112" s="45" t="s">
        <v>30</v>
      </c>
      <c r="C112" s="34">
        <f>(C110+C111)*0.15</f>
        <v>0.32984082</v>
      </c>
      <c r="D112" s="8">
        <f>D108</f>
        <v>5528.5</v>
      </c>
      <c r="E112" s="13">
        <f t="shared" si="1"/>
        <v>1823.5249733699998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5528.5</v>
      </c>
      <c r="E113" s="13">
        <f t="shared" si="1"/>
        <v>86.79745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5528.5</v>
      </c>
      <c r="E114" s="13">
        <f t="shared" si="1"/>
        <v>19.902600000000003</v>
      </c>
    </row>
    <row r="115" spans="1:5" ht="15">
      <c r="A115" s="39">
        <v>4.6</v>
      </c>
      <c r="B115" s="45" t="s">
        <v>34</v>
      </c>
      <c r="C115" s="34">
        <v>0.083</v>
      </c>
      <c r="D115" s="8">
        <f>D112</f>
        <v>5528.5</v>
      </c>
      <c r="E115" s="13">
        <f t="shared" si="1"/>
        <v>458.8655</v>
      </c>
    </row>
    <row r="116" spans="1:5" ht="15">
      <c r="A116" s="39">
        <v>4.7</v>
      </c>
      <c r="B116" s="45" t="s">
        <v>52</v>
      </c>
      <c r="C116" s="34">
        <v>0.1952</v>
      </c>
      <c r="D116" s="8">
        <f>D112</f>
        <v>5528.5</v>
      </c>
      <c r="E116" s="13">
        <f t="shared" si="1"/>
        <v>1079.1632</v>
      </c>
    </row>
    <row r="117" spans="1:5" ht="15">
      <c r="A117" s="40">
        <v>5</v>
      </c>
      <c r="B117" s="43" t="s">
        <v>35</v>
      </c>
      <c r="C117" s="33">
        <f>SUM(C118:C121)</f>
        <v>1.1244524</v>
      </c>
      <c r="D117" s="8">
        <f>D112</f>
        <v>5528.5</v>
      </c>
      <c r="E117" s="52">
        <f t="shared" si="1"/>
        <v>6216.5350934</v>
      </c>
    </row>
    <row r="118" spans="1:5" ht="23.25">
      <c r="A118" s="39">
        <v>5.1</v>
      </c>
      <c r="B118" s="45" t="s">
        <v>53</v>
      </c>
      <c r="C118" s="34">
        <v>0.5562</v>
      </c>
      <c r="D118" s="8">
        <f>D113</f>
        <v>5528.5</v>
      </c>
      <c r="E118" s="13">
        <f t="shared" si="1"/>
        <v>3074.9517</v>
      </c>
    </row>
    <row r="119" spans="1:5" ht="15">
      <c r="A119" s="39">
        <v>5.2</v>
      </c>
      <c r="B119" s="45" t="s">
        <v>125</v>
      </c>
      <c r="C119" s="34">
        <f>C118*0.202</f>
        <v>0.11235240000000002</v>
      </c>
      <c r="D119" s="8">
        <f>D113</f>
        <v>5528.5</v>
      </c>
      <c r="E119" s="13">
        <f t="shared" si="1"/>
        <v>621.1402434000001</v>
      </c>
    </row>
    <row r="120" spans="1:5" ht="15">
      <c r="A120" s="39">
        <v>5.3</v>
      </c>
      <c r="B120" s="45" t="s">
        <v>36</v>
      </c>
      <c r="C120" s="34">
        <v>0.1815</v>
      </c>
      <c r="D120" s="8">
        <f>D113</f>
        <v>5528.5</v>
      </c>
      <c r="E120" s="13">
        <f t="shared" si="1"/>
        <v>1003.42275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5528.5</v>
      </c>
      <c r="E121" s="13">
        <f t="shared" si="1"/>
        <v>1517.0203999999999</v>
      </c>
    </row>
    <row r="122" spans="1:5" ht="15">
      <c r="A122" s="40">
        <v>6</v>
      </c>
      <c r="B122" s="43" t="s">
        <v>54</v>
      </c>
      <c r="C122" s="33">
        <f>C130*18.5%</f>
        <v>2.08495</v>
      </c>
      <c r="D122" s="8">
        <f>D112</f>
        <v>5528.5</v>
      </c>
      <c r="E122" s="52">
        <f t="shared" si="1"/>
        <v>11526.646075</v>
      </c>
    </row>
    <row r="123" spans="1:5" ht="15">
      <c r="A123" s="44">
        <v>6.1</v>
      </c>
      <c r="B123" s="43" t="s">
        <v>128</v>
      </c>
      <c r="C123" s="33">
        <f>C130*9.85%</f>
        <v>1.1100949999999998</v>
      </c>
      <c r="D123" s="8">
        <f>D112</f>
        <v>5528.5</v>
      </c>
      <c r="E123" s="52">
        <f t="shared" si="1"/>
        <v>6137.160207499999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5528.5</v>
      </c>
      <c r="E124" s="52">
        <f t="shared" si="1"/>
        <v>49.756499999999996</v>
      </c>
    </row>
    <row r="125" spans="1:5" ht="15">
      <c r="A125" s="40">
        <v>8</v>
      </c>
      <c r="B125" s="43" t="s">
        <v>39</v>
      </c>
      <c r="C125" s="37">
        <f>C124+C122+C117+C109+C105+C91+C80</f>
        <v>10.542565419999999</v>
      </c>
      <c r="D125" s="8">
        <f>D113</f>
        <v>5528.5</v>
      </c>
      <c r="E125" s="52">
        <f t="shared" si="1"/>
        <v>58284.57292447</v>
      </c>
    </row>
    <row r="126" spans="1:5" ht="15">
      <c r="A126" s="47">
        <v>9</v>
      </c>
      <c r="B126" s="45" t="s">
        <v>40</v>
      </c>
      <c r="C126" s="34">
        <v>0.6326</v>
      </c>
      <c r="D126" s="8">
        <f>D114</f>
        <v>5528.5</v>
      </c>
      <c r="E126" s="13">
        <f t="shared" si="1"/>
        <v>3497.3291000000004</v>
      </c>
    </row>
    <row r="127" spans="1:5" ht="15">
      <c r="A127" s="47">
        <v>10</v>
      </c>
      <c r="B127" s="45" t="s">
        <v>55</v>
      </c>
      <c r="C127" s="34">
        <v>0.0948</v>
      </c>
      <c r="D127" s="8">
        <f>D117</f>
        <v>5528.5</v>
      </c>
      <c r="E127" s="13">
        <v>524.3</v>
      </c>
    </row>
    <row r="128" spans="1:5" ht="15">
      <c r="A128" s="40">
        <v>11</v>
      </c>
      <c r="B128" s="69" t="s">
        <v>41</v>
      </c>
      <c r="C128" s="33">
        <f>C125+C126+C127</f>
        <v>11.269965419999998</v>
      </c>
      <c r="D128" s="8">
        <f>D116</f>
        <v>5528.5</v>
      </c>
      <c r="E128" s="52">
        <f>E125+E126+E127</f>
        <v>62306.20202447</v>
      </c>
    </row>
    <row r="129" spans="1:5" ht="15">
      <c r="A129" s="82"/>
      <c r="B129" s="65" t="s">
        <v>56</v>
      </c>
      <c r="C129" s="73">
        <v>10.08</v>
      </c>
      <c r="D129" s="8">
        <f>D119</f>
        <v>5528.5</v>
      </c>
      <c r="E129" s="13"/>
    </row>
    <row r="130" spans="1:5" ht="15">
      <c r="A130" s="39"/>
      <c r="B130" s="39"/>
      <c r="C130" s="74">
        <v>11.27</v>
      </c>
      <c r="D130" s="8">
        <f>D117</f>
        <v>5528.5</v>
      </c>
      <c r="E130" s="13"/>
    </row>
  </sheetData>
  <sheetProtection/>
  <mergeCells count="15">
    <mergeCell ref="A68:E68"/>
    <mergeCell ref="C10:E10"/>
    <mergeCell ref="A5:E5"/>
    <mergeCell ref="A1:E1"/>
    <mergeCell ref="A7:B7"/>
    <mergeCell ref="A8:B8"/>
    <mergeCell ref="A9:B9"/>
    <mergeCell ref="A3:E3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8:E68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3.00390625" style="0" customWidth="1"/>
    <col min="3" max="3" width="24.28125" style="0" hidden="1" customWidth="1"/>
    <col min="4" max="4" width="27.28125" style="0" hidden="1" customWidth="1"/>
    <col min="5" max="5" width="32.421875" style="0" customWidth="1"/>
  </cols>
  <sheetData>
    <row r="1" spans="1:5" ht="38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98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2245.7</v>
      </c>
    </row>
    <row r="8" spans="1:5" ht="15">
      <c r="A8" s="96" t="s">
        <v>2</v>
      </c>
      <c r="B8" s="96"/>
      <c r="C8" s="8"/>
      <c r="D8" s="8"/>
      <c r="E8" s="9">
        <v>8.69</v>
      </c>
    </row>
    <row r="9" spans="1:5" ht="15">
      <c r="A9" s="97"/>
      <c r="B9" s="97"/>
      <c r="C9" s="8"/>
      <c r="D9" s="8"/>
      <c r="E9" s="14">
        <f>E7*E8</f>
        <v>19515.132999999998</v>
      </c>
    </row>
    <row r="10" spans="1:5" ht="63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2.0237966</v>
      </c>
      <c r="D11" s="8">
        <v>2245.7</v>
      </c>
      <c r="E11" s="52">
        <f>C11*D11</f>
        <v>4544.840024619999</v>
      </c>
    </row>
    <row r="12" spans="1:5" ht="15">
      <c r="A12" s="2"/>
      <c r="B12" s="2" t="s">
        <v>4</v>
      </c>
      <c r="C12" s="49"/>
      <c r="D12" s="8">
        <v>2245.7</v>
      </c>
      <c r="E12" s="13"/>
    </row>
    <row r="13" spans="1:5" ht="15">
      <c r="A13" s="3">
        <v>1.1</v>
      </c>
      <c r="B13" s="2" t="s">
        <v>45</v>
      </c>
      <c r="C13" s="5">
        <f>C14+C15</f>
        <v>1.4683</v>
      </c>
      <c r="D13" s="8">
        <v>2245.7</v>
      </c>
      <c r="E13" s="13">
        <f aca="true" t="shared" si="0" ref="E13:E65">C13*D13</f>
        <v>3297.36131</v>
      </c>
    </row>
    <row r="14" spans="1:5" ht="15">
      <c r="A14" s="2"/>
      <c r="B14" s="2" t="s">
        <v>5</v>
      </c>
      <c r="C14" s="6">
        <v>1.4035</v>
      </c>
      <c r="D14" s="8">
        <v>2245.7</v>
      </c>
      <c r="E14" s="13">
        <f t="shared" si="0"/>
        <v>3151.8399499999996</v>
      </c>
    </row>
    <row r="15" spans="1:5" ht="15">
      <c r="A15" s="2"/>
      <c r="B15" s="2" t="s">
        <v>6</v>
      </c>
      <c r="C15" s="6">
        <v>0.0648</v>
      </c>
      <c r="D15" s="8">
        <v>2245.7</v>
      </c>
      <c r="E15" s="13">
        <f t="shared" si="0"/>
        <v>145.52136</v>
      </c>
    </row>
    <row r="16" spans="1:5" ht="15">
      <c r="A16" s="2">
        <v>1.2</v>
      </c>
      <c r="B16" s="4" t="s">
        <v>125</v>
      </c>
      <c r="C16" s="6">
        <f>(C14+C15)*0.202</f>
        <v>0.2965966</v>
      </c>
      <c r="D16" s="8">
        <v>2245.7</v>
      </c>
      <c r="E16" s="13">
        <f t="shared" si="0"/>
        <v>666.06698462</v>
      </c>
    </row>
    <row r="17" spans="1:5" ht="15">
      <c r="A17" s="2">
        <v>1.3</v>
      </c>
      <c r="B17" s="2" t="s">
        <v>7</v>
      </c>
      <c r="C17" s="7">
        <v>0.0124</v>
      </c>
      <c r="D17" s="8">
        <v>2245.7</v>
      </c>
      <c r="E17" s="13">
        <f t="shared" si="0"/>
        <v>27.846679999999996</v>
      </c>
    </row>
    <row r="18" spans="1:5" ht="15">
      <c r="A18" s="2">
        <v>1.4</v>
      </c>
      <c r="B18" s="2" t="s">
        <v>8</v>
      </c>
      <c r="C18" s="7">
        <v>0.0613</v>
      </c>
      <c r="D18" s="8">
        <v>2245.7</v>
      </c>
      <c r="E18" s="13">
        <f t="shared" si="0"/>
        <v>137.66141</v>
      </c>
    </row>
    <row r="19" spans="1:5" ht="15">
      <c r="A19" s="2">
        <v>1.5</v>
      </c>
      <c r="B19" s="39" t="s">
        <v>9</v>
      </c>
      <c r="C19" s="34">
        <v>0.0098</v>
      </c>
      <c r="D19" s="8">
        <v>2245.7</v>
      </c>
      <c r="E19" s="13">
        <f t="shared" si="0"/>
        <v>22.007859999999997</v>
      </c>
    </row>
    <row r="20" spans="1:5" ht="15">
      <c r="A20" s="2">
        <v>1.6</v>
      </c>
      <c r="B20" s="39" t="s">
        <v>10</v>
      </c>
      <c r="C20" s="34">
        <v>0.075</v>
      </c>
      <c r="D20" s="8">
        <v>2245.7</v>
      </c>
      <c r="E20" s="13">
        <f t="shared" si="0"/>
        <v>168.42749999999998</v>
      </c>
    </row>
    <row r="21" spans="1:5" ht="15">
      <c r="A21" s="2">
        <v>1.7</v>
      </c>
      <c r="B21" s="39" t="s">
        <v>11</v>
      </c>
      <c r="C21" s="35">
        <v>0.1004</v>
      </c>
      <c r="D21" s="8">
        <v>2245.7</v>
      </c>
      <c r="E21" s="13">
        <f t="shared" si="0"/>
        <v>225.46828</v>
      </c>
    </row>
    <row r="22" spans="1:5" ht="15">
      <c r="A22" s="2">
        <v>1.8</v>
      </c>
      <c r="B22" s="39" t="s">
        <v>46</v>
      </c>
      <c r="C22" s="34"/>
      <c r="D22" s="8">
        <v>2245.7</v>
      </c>
      <c r="E22" s="13"/>
    </row>
    <row r="23" spans="1:5" ht="15">
      <c r="A23" s="40">
        <v>2</v>
      </c>
      <c r="B23" s="44" t="s">
        <v>12</v>
      </c>
      <c r="C23" s="33">
        <f>SUM(C24:C37)</f>
        <v>1.8738</v>
      </c>
      <c r="D23" s="8">
        <v>2245.7</v>
      </c>
      <c r="E23" s="52">
        <f t="shared" si="0"/>
        <v>4207.99266</v>
      </c>
    </row>
    <row r="24" spans="1:5" ht="15">
      <c r="A24" s="39">
        <v>2.1</v>
      </c>
      <c r="B24" s="39" t="s">
        <v>13</v>
      </c>
      <c r="C24" s="34">
        <v>0.601</v>
      </c>
      <c r="D24" s="8">
        <v>2245.7</v>
      </c>
      <c r="E24" s="13">
        <f t="shared" si="0"/>
        <v>1349.6656999999998</v>
      </c>
    </row>
    <row r="25" spans="1:5" ht="15">
      <c r="A25" s="39">
        <v>2.2</v>
      </c>
      <c r="B25" s="39" t="s">
        <v>14</v>
      </c>
      <c r="C25" s="34">
        <v>0.2161</v>
      </c>
      <c r="D25" s="8">
        <v>2245.7</v>
      </c>
      <c r="E25" s="13">
        <f t="shared" si="0"/>
        <v>485.29576999999995</v>
      </c>
    </row>
    <row r="26" spans="1:5" ht="23.25">
      <c r="A26" s="39">
        <v>2.3</v>
      </c>
      <c r="B26" s="45" t="s">
        <v>15</v>
      </c>
      <c r="C26" s="34">
        <v>0.6313</v>
      </c>
      <c r="D26" s="8">
        <v>2245.7</v>
      </c>
      <c r="E26" s="13">
        <f t="shared" si="0"/>
        <v>1417.71041</v>
      </c>
    </row>
    <row r="27" spans="1:5" ht="23.25">
      <c r="A27" s="39">
        <v>2.4</v>
      </c>
      <c r="B27" s="45" t="s">
        <v>47</v>
      </c>
      <c r="C27" s="34">
        <v>0.047</v>
      </c>
      <c r="D27" s="8">
        <v>2245.7</v>
      </c>
      <c r="E27" s="13">
        <f t="shared" si="0"/>
        <v>105.5479</v>
      </c>
    </row>
    <row r="28" spans="1:5" ht="15">
      <c r="A28" s="39">
        <v>2.5</v>
      </c>
      <c r="B28" s="39" t="s">
        <v>16</v>
      </c>
      <c r="C28" s="34">
        <v>0.2332</v>
      </c>
      <c r="D28" s="8">
        <v>2245.7</v>
      </c>
      <c r="E28" s="13">
        <f t="shared" si="0"/>
        <v>523.69724</v>
      </c>
    </row>
    <row r="29" spans="1:5" ht="15">
      <c r="A29" s="39">
        <v>2.6</v>
      </c>
      <c r="B29" s="39" t="s">
        <v>48</v>
      </c>
      <c r="C29" s="34"/>
      <c r="D29" s="8">
        <v>2245.7</v>
      </c>
      <c r="E29" s="13"/>
    </row>
    <row r="30" spans="1:5" ht="23.25">
      <c r="A30" s="39">
        <v>2.7</v>
      </c>
      <c r="B30" s="45" t="s">
        <v>17</v>
      </c>
      <c r="C30" s="34">
        <v>0.0092</v>
      </c>
      <c r="D30" s="8">
        <v>2245.7</v>
      </c>
      <c r="E30" s="13">
        <f t="shared" si="0"/>
        <v>20.660439999999998</v>
      </c>
    </row>
    <row r="31" spans="1:5" ht="15">
      <c r="A31" s="39">
        <v>2.8</v>
      </c>
      <c r="B31" s="39" t="s">
        <v>49</v>
      </c>
      <c r="C31" s="34">
        <v>0.0059</v>
      </c>
      <c r="D31" s="8">
        <v>2245.7</v>
      </c>
      <c r="E31" s="13">
        <f t="shared" si="0"/>
        <v>13.249629999999998</v>
      </c>
    </row>
    <row r="32" spans="1:5" ht="15">
      <c r="A32" s="39">
        <v>2.9</v>
      </c>
      <c r="B32" s="39" t="s">
        <v>18</v>
      </c>
      <c r="C32" s="34">
        <v>0.0484</v>
      </c>
      <c r="D32" s="8">
        <v>2245.7</v>
      </c>
      <c r="E32" s="13">
        <f t="shared" si="0"/>
        <v>108.69187999999998</v>
      </c>
    </row>
    <row r="33" spans="1:5" ht="15">
      <c r="A33" s="46" t="s">
        <v>50</v>
      </c>
      <c r="B33" s="39" t="s">
        <v>19</v>
      </c>
      <c r="C33" s="34">
        <v>0.0145</v>
      </c>
      <c r="D33" s="8">
        <v>2245.7</v>
      </c>
      <c r="E33" s="13">
        <f t="shared" si="0"/>
        <v>32.56265</v>
      </c>
    </row>
    <row r="34" spans="1:5" ht="15">
      <c r="A34" s="39">
        <v>2.11</v>
      </c>
      <c r="B34" s="45" t="s">
        <v>20</v>
      </c>
      <c r="C34" s="34">
        <v>0.0263</v>
      </c>
      <c r="D34" s="8">
        <v>2245.7</v>
      </c>
      <c r="E34" s="13">
        <f t="shared" si="0"/>
        <v>59.06191</v>
      </c>
    </row>
    <row r="35" spans="1:5" ht="15">
      <c r="A35" s="39">
        <v>2.12</v>
      </c>
      <c r="B35" s="39" t="s">
        <v>21</v>
      </c>
      <c r="C35" s="34">
        <v>0.021</v>
      </c>
      <c r="D35" s="8">
        <v>2245.7</v>
      </c>
      <c r="E35" s="13">
        <f t="shared" si="0"/>
        <v>47.1597</v>
      </c>
    </row>
    <row r="36" spans="1:5" ht="23.25">
      <c r="A36" s="39">
        <v>2.13</v>
      </c>
      <c r="B36" s="45" t="s">
        <v>22</v>
      </c>
      <c r="C36" s="34">
        <v>0.0199</v>
      </c>
      <c r="D36" s="8">
        <v>2245.7</v>
      </c>
      <c r="E36" s="13">
        <f t="shared" si="0"/>
        <v>44.68943</v>
      </c>
    </row>
    <row r="37" spans="1:5" ht="15">
      <c r="A37" s="39">
        <v>2.14</v>
      </c>
      <c r="B37" s="45" t="s">
        <v>46</v>
      </c>
      <c r="C37" s="34"/>
      <c r="D37" s="8">
        <v>2245.7</v>
      </c>
      <c r="E37" s="13"/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v>2245.7</v>
      </c>
      <c r="E38" s="52"/>
    </row>
    <row r="39" spans="1:5" ht="15" hidden="1">
      <c r="A39" s="39">
        <v>3.1</v>
      </c>
      <c r="B39" s="39" t="s">
        <v>24</v>
      </c>
      <c r="C39" s="34"/>
      <c r="D39" s="8">
        <v>2245.7</v>
      </c>
      <c r="E39" s="13"/>
    </row>
    <row r="40" spans="1:5" ht="15" hidden="1">
      <c r="A40" s="39">
        <v>3.2</v>
      </c>
      <c r="B40" s="39" t="s">
        <v>25</v>
      </c>
      <c r="C40" s="34"/>
      <c r="D40" s="8">
        <v>2245.7</v>
      </c>
      <c r="E40" s="13"/>
    </row>
    <row r="41" spans="1:5" ht="15" hidden="1">
      <c r="A41" s="39">
        <v>3.3</v>
      </c>
      <c r="B41" s="39" t="s">
        <v>26</v>
      </c>
      <c r="C41" s="34"/>
      <c r="D41" s="8">
        <v>2245.7</v>
      </c>
      <c r="E41" s="13"/>
    </row>
    <row r="42" spans="1:5" ht="15" hidden="1">
      <c r="A42" s="39">
        <v>3.4</v>
      </c>
      <c r="B42" s="39" t="s">
        <v>27</v>
      </c>
      <c r="C42" s="34"/>
      <c r="D42" s="8">
        <v>2245.7</v>
      </c>
      <c r="E42" s="13"/>
    </row>
    <row r="43" spans="1:5" ht="15" hidden="1">
      <c r="A43" s="39">
        <v>3.5</v>
      </c>
      <c r="B43" s="39" t="s">
        <v>28</v>
      </c>
      <c r="C43" s="34"/>
      <c r="D43" s="8">
        <v>2245.7</v>
      </c>
      <c r="E43" s="13"/>
    </row>
    <row r="44" spans="1:5" ht="23.25">
      <c r="A44" s="40">
        <v>4</v>
      </c>
      <c r="B44" s="43" t="s">
        <v>29</v>
      </c>
      <c r="C44" s="33">
        <f>SUM(C45:C52)</f>
        <v>2.4987548000000004</v>
      </c>
      <c r="D44" s="8">
        <v>2245.7</v>
      </c>
      <c r="E44" s="52">
        <f t="shared" si="0"/>
        <v>5611.453654360001</v>
      </c>
    </row>
    <row r="45" spans="1:5" ht="23.25">
      <c r="A45" s="39">
        <v>4.1</v>
      </c>
      <c r="B45" s="45" t="s">
        <v>51</v>
      </c>
      <c r="C45" s="34">
        <v>1.6874</v>
      </c>
      <c r="D45" s="8">
        <v>2245.7</v>
      </c>
      <c r="E45" s="13">
        <f t="shared" si="0"/>
        <v>3789.39418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v>2245.7</v>
      </c>
      <c r="E46" s="13">
        <f t="shared" si="0"/>
        <v>765.45762436</v>
      </c>
    </row>
    <row r="47" spans="1:5" ht="15">
      <c r="A47" s="39">
        <v>4.3</v>
      </c>
      <c r="B47" s="39" t="s">
        <v>30</v>
      </c>
      <c r="C47" s="34">
        <v>0.2523</v>
      </c>
      <c r="D47" s="8">
        <v>2245.7</v>
      </c>
      <c r="E47" s="13">
        <f t="shared" si="0"/>
        <v>566.59011</v>
      </c>
    </row>
    <row r="48" spans="1:5" ht="15">
      <c r="A48" s="39">
        <v>4.4</v>
      </c>
      <c r="B48" s="39" t="s">
        <v>31</v>
      </c>
      <c r="C48" s="34">
        <v>0.0212</v>
      </c>
      <c r="D48" s="8">
        <v>2245.7</v>
      </c>
      <c r="E48" s="13">
        <f t="shared" si="0"/>
        <v>47.608839999999994</v>
      </c>
    </row>
    <row r="49" spans="1:5" ht="15">
      <c r="A49" s="39">
        <v>4.5</v>
      </c>
      <c r="B49" s="39" t="s">
        <v>32</v>
      </c>
      <c r="C49" s="34">
        <v>0.019</v>
      </c>
      <c r="D49" s="8">
        <v>2245.7</v>
      </c>
      <c r="E49" s="13">
        <f t="shared" si="0"/>
        <v>42.668299999999995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2245.7</v>
      </c>
      <c r="E50" s="13">
        <f t="shared" si="0"/>
        <v>8.08452</v>
      </c>
    </row>
    <row r="51" spans="1:5" ht="15">
      <c r="A51" s="39">
        <v>4.7</v>
      </c>
      <c r="B51" s="39" t="s">
        <v>34</v>
      </c>
      <c r="C51" s="34">
        <v>0.011</v>
      </c>
      <c r="D51" s="8">
        <v>2245.7</v>
      </c>
      <c r="E51" s="13">
        <f t="shared" si="0"/>
        <v>24.702699999999997</v>
      </c>
    </row>
    <row r="52" spans="1:5" ht="15">
      <c r="A52" s="39">
        <v>4.8</v>
      </c>
      <c r="B52" s="39" t="s">
        <v>52</v>
      </c>
      <c r="C52" s="34">
        <v>0.1634</v>
      </c>
      <c r="D52" s="8">
        <v>2245.7</v>
      </c>
      <c r="E52" s="13"/>
    </row>
    <row r="53" spans="1:5" ht="15">
      <c r="A53" s="40">
        <v>5</v>
      </c>
      <c r="B53" s="44" t="s">
        <v>35</v>
      </c>
      <c r="C53" s="33">
        <f>SUM(C54:C58)</f>
        <v>0.7180460000000001</v>
      </c>
      <c r="D53" s="8">
        <v>2245.7</v>
      </c>
      <c r="E53" s="52">
        <f t="shared" si="0"/>
        <v>1612.5159022</v>
      </c>
    </row>
    <row r="54" spans="1:5" ht="23.25">
      <c r="A54" s="39">
        <v>5.1</v>
      </c>
      <c r="B54" s="45" t="s">
        <v>53</v>
      </c>
      <c r="C54" s="34">
        <v>0.223</v>
      </c>
      <c r="D54" s="8">
        <v>2245.7</v>
      </c>
      <c r="E54" s="13">
        <f t="shared" si="0"/>
        <v>500.7911</v>
      </c>
    </row>
    <row r="55" spans="1:5" ht="15">
      <c r="A55" s="39">
        <v>5.2</v>
      </c>
      <c r="B55" s="45" t="s">
        <v>125</v>
      </c>
      <c r="C55" s="34">
        <f>C54*0.202</f>
        <v>0.045046</v>
      </c>
      <c r="D55" s="8">
        <v>2245.7</v>
      </c>
      <c r="E55" s="13">
        <f t="shared" si="0"/>
        <v>101.1598022</v>
      </c>
    </row>
    <row r="56" spans="1:5" ht="15">
      <c r="A56" s="39">
        <v>5.3</v>
      </c>
      <c r="B56" s="39" t="s">
        <v>36</v>
      </c>
      <c r="C56" s="34">
        <v>0.18</v>
      </c>
      <c r="D56" s="8">
        <v>2245.7</v>
      </c>
      <c r="E56" s="13">
        <f t="shared" si="0"/>
        <v>404.22599999999994</v>
      </c>
    </row>
    <row r="57" spans="1:5" ht="15">
      <c r="A57" s="39">
        <v>5.4</v>
      </c>
      <c r="B57" s="39" t="s">
        <v>37</v>
      </c>
      <c r="C57" s="34">
        <v>0.261</v>
      </c>
      <c r="D57" s="8">
        <v>2245.7</v>
      </c>
      <c r="E57" s="13">
        <f t="shared" si="0"/>
        <v>586.1277</v>
      </c>
    </row>
    <row r="58" spans="1:5" ht="15">
      <c r="A58" s="39">
        <v>5.5</v>
      </c>
      <c r="B58" s="39" t="s">
        <v>46</v>
      </c>
      <c r="C58" s="34">
        <v>0.009</v>
      </c>
      <c r="D58" s="8">
        <v>2245.7</v>
      </c>
      <c r="E58" s="13">
        <f t="shared" si="0"/>
        <v>20.211299999999998</v>
      </c>
    </row>
    <row r="59" spans="1:5" ht="15">
      <c r="A59" s="40">
        <v>6</v>
      </c>
      <c r="B59" s="43" t="s">
        <v>54</v>
      </c>
      <c r="C59" s="33">
        <v>1.5666</v>
      </c>
      <c r="D59" s="8">
        <v>2245.7</v>
      </c>
      <c r="E59" s="52">
        <f t="shared" si="0"/>
        <v>3518.1136199999996</v>
      </c>
    </row>
    <row r="60" spans="1:5" ht="15">
      <c r="A60" s="2">
        <v>6.1</v>
      </c>
      <c r="B60" s="4" t="s">
        <v>128</v>
      </c>
      <c r="C60" s="33">
        <f>8.69*9.85%</f>
        <v>0.8559649999999999</v>
      </c>
      <c r="D60" s="8">
        <v>2245.7</v>
      </c>
      <c r="E60" s="13">
        <f t="shared" si="0"/>
        <v>1922.2406004999996</v>
      </c>
    </row>
    <row r="61" spans="1:5" ht="15">
      <c r="A61" s="40">
        <v>7</v>
      </c>
      <c r="B61" s="44" t="s">
        <v>38</v>
      </c>
      <c r="C61" s="33">
        <v>0.009</v>
      </c>
      <c r="D61" s="8">
        <v>2245.7</v>
      </c>
      <c r="E61" s="52">
        <f t="shared" si="0"/>
        <v>20.211299999999998</v>
      </c>
    </row>
    <row r="62" spans="1:5" ht="15">
      <c r="A62" s="40">
        <v>8</v>
      </c>
      <c r="B62" s="44" t="s">
        <v>39</v>
      </c>
      <c r="C62" s="37">
        <f>C61+C59+C53+C44+C38+C23+C11</f>
        <v>8.6899974</v>
      </c>
      <c r="D62" s="8">
        <v>2245.7</v>
      </c>
      <c r="E62" s="52"/>
    </row>
    <row r="63" spans="1:5" ht="15">
      <c r="A63" s="47">
        <v>9</v>
      </c>
      <c r="B63" s="39" t="s">
        <v>40</v>
      </c>
      <c r="C63" s="34"/>
      <c r="D63" s="8">
        <v>2245.7</v>
      </c>
      <c r="E63" s="13"/>
    </row>
    <row r="64" spans="1:5" ht="15">
      <c r="A64" s="47">
        <v>10</v>
      </c>
      <c r="B64" s="39" t="s">
        <v>55</v>
      </c>
      <c r="C64" s="34">
        <f>C63*15%</f>
        <v>0</v>
      </c>
      <c r="D64" s="8">
        <v>2245.7</v>
      </c>
      <c r="E64" s="13">
        <f t="shared" si="0"/>
        <v>0</v>
      </c>
    </row>
    <row r="65" spans="1:5" ht="15">
      <c r="A65" s="40">
        <v>11</v>
      </c>
      <c r="B65" s="40" t="s">
        <v>41</v>
      </c>
      <c r="C65" s="33">
        <f>C62+C63+C64</f>
        <v>8.6899974</v>
      </c>
      <c r="D65" s="8">
        <v>2245.7</v>
      </c>
      <c r="E65" s="52">
        <f t="shared" si="0"/>
        <v>19515.127161179997</v>
      </c>
    </row>
    <row r="66" spans="1:5" ht="15">
      <c r="A66" s="39"/>
      <c r="B66" s="45" t="s">
        <v>56</v>
      </c>
      <c r="C66" s="38">
        <v>8.69</v>
      </c>
      <c r="D66" s="8">
        <v>2246.7</v>
      </c>
      <c r="E66" s="13">
        <f>C66*D66</f>
        <v>19523.822999999997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57.7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98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2245.7</v>
      </c>
    </row>
    <row r="77" spans="1:5" ht="15">
      <c r="A77" s="96" t="s">
        <v>2</v>
      </c>
      <c r="B77" s="96"/>
      <c r="C77" s="8"/>
      <c r="D77" s="8"/>
      <c r="E77" s="9">
        <v>9.71</v>
      </c>
    </row>
    <row r="78" spans="1:5" ht="15">
      <c r="A78" s="97"/>
      <c r="B78" s="97"/>
      <c r="C78" s="8"/>
      <c r="D78" s="8"/>
      <c r="E78" s="14">
        <f>E76*E77</f>
        <v>21805.747</v>
      </c>
    </row>
    <row r="79" spans="1:5" ht="40.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2.4823528</v>
      </c>
      <c r="D80" s="8">
        <v>2245.7</v>
      </c>
      <c r="E80" s="52">
        <f>C80*D80</f>
        <v>5574.619682959999</v>
      </c>
    </row>
    <row r="81" spans="1:5" ht="15">
      <c r="A81" s="60"/>
      <c r="B81" s="61" t="s">
        <v>4</v>
      </c>
      <c r="C81" s="62"/>
      <c r="D81" s="8">
        <v>2245.7</v>
      </c>
      <c r="E81" s="83"/>
    </row>
    <row r="82" spans="1:5" ht="15">
      <c r="A82" s="3">
        <v>1.1</v>
      </c>
      <c r="B82" s="4" t="s">
        <v>45</v>
      </c>
      <c r="C82" s="5">
        <f>C83+C84</f>
        <v>1.8863999999999999</v>
      </c>
      <c r="D82" s="8">
        <v>2245.7</v>
      </c>
      <c r="E82" s="83">
        <f aca="true" t="shared" si="1" ref="E82:E123">C82*D82</f>
        <v>4236.288479999999</v>
      </c>
    </row>
    <row r="83" spans="1:5" ht="15">
      <c r="A83" s="2"/>
      <c r="B83" s="4" t="s">
        <v>5</v>
      </c>
      <c r="C83" s="6">
        <v>1.6217</v>
      </c>
      <c r="D83" s="8">
        <v>2245.7</v>
      </c>
      <c r="E83" s="83">
        <f t="shared" si="1"/>
        <v>3641.8516899999995</v>
      </c>
    </row>
    <row r="84" spans="1:5" ht="15">
      <c r="A84" s="2"/>
      <c r="B84" s="4" t="s">
        <v>6</v>
      </c>
      <c r="C84" s="6">
        <v>0.2647</v>
      </c>
      <c r="D84" s="8">
        <v>2245.7</v>
      </c>
      <c r="E84" s="83">
        <f t="shared" si="1"/>
        <v>594.43679</v>
      </c>
    </row>
    <row r="85" spans="1:5" ht="15">
      <c r="A85" s="2">
        <v>1.2</v>
      </c>
      <c r="B85" s="4" t="s">
        <v>125</v>
      </c>
      <c r="C85" s="6">
        <f>(C83+C84)*0.202</f>
        <v>0.38105279999999997</v>
      </c>
      <c r="D85" s="8">
        <v>2245.7</v>
      </c>
      <c r="E85" s="83">
        <f t="shared" si="1"/>
        <v>855.7302729599999</v>
      </c>
    </row>
    <row r="86" spans="1:5" ht="23.25">
      <c r="A86" s="2">
        <v>1.3</v>
      </c>
      <c r="B86" s="4" t="s">
        <v>147</v>
      </c>
      <c r="C86" s="6">
        <v>0.0162</v>
      </c>
      <c r="D86" s="8">
        <v>2245.7</v>
      </c>
      <c r="E86" s="83">
        <f t="shared" si="1"/>
        <v>36.38034</v>
      </c>
    </row>
    <row r="87" spans="1:5" ht="15">
      <c r="A87" s="2">
        <v>1.4</v>
      </c>
      <c r="B87" s="45" t="s">
        <v>9</v>
      </c>
      <c r="C87" s="34">
        <v>0.0007</v>
      </c>
      <c r="D87" s="8">
        <v>2245.7</v>
      </c>
      <c r="E87" s="83">
        <f t="shared" si="1"/>
        <v>1.5719899999999998</v>
      </c>
    </row>
    <row r="88" spans="1:5" ht="15">
      <c r="A88" s="2">
        <v>1.5</v>
      </c>
      <c r="B88" s="45" t="s">
        <v>10</v>
      </c>
      <c r="C88" s="34">
        <v>0.0816</v>
      </c>
      <c r="D88" s="8">
        <v>2245.7</v>
      </c>
      <c r="E88" s="83">
        <f t="shared" si="1"/>
        <v>183.24912</v>
      </c>
    </row>
    <row r="89" spans="1:5" ht="15">
      <c r="A89" s="2">
        <v>1.6</v>
      </c>
      <c r="B89" s="45" t="s">
        <v>148</v>
      </c>
      <c r="C89" s="34">
        <v>0.1164</v>
      </c>
      <c r="D89" s="8">
        <v>2245.7</v>
      </c>
      <c r="E89" s="83">
        <f t="shared" si="1"/>
        <v>261.39948</v>
      </c>
    </row>
    <row r="90" spans="1:5" ht="15">
      <c r="A90" s="2">
        <v>1.7</v>
      </c>
      <c r="B90" s="45" t="s">
        <v>149</v>
      </c>
      <c r="D90" s="8">
        <v>2245.7</v>
      </c>
      <c r="E90" s="83"/>
    </row>
    <row r="91" spans="1:5" ht="15">
      <c r="A91" s="40">
        <v>2</v>
      </c>
      <c r="B91" s="43" t="s">
        <v>12</v>
      </c>
      <c r="C91" s="33">
        <f>SUM(C92:C104)</f>
        <v>2.8552999999999997</v>
      </c>
      <c r="D91" s="8">
        <v>2245.7</v>
      </c>
      <c r="E91" s="52">
        <f t="shared" si="1"/>
        <v>6412.147209999999</v>
      </c>
    </row>
    <row r="92" spans="1:5" ht="15">
      <c r="A92" s="39">
        <v>2.1</v>
      </c>
      <c r="B92" s="45" t="s">
        <v>13</v>
      </c>
      <c r="C92" s="34">
        <v>0.6191</v>
      </c>
      <c r="D92" s="8">
        <v>2245.7</v>
      </c>
      <c r="E92" s="83">
        <f t="shared" si="1"/>
        <v>1390.3128699999997</v>
      </c>
    </row>
    <row r="93" spans="1:5" ht="15">
      <c r="A93" s="39">
        <v>2.2</v>
      </c>
      <c r="B93" s="45" t="s">
        <v>14</v>
      </c>
      <c r="C93" s="34">
        <v>0.2333</v>
      </c>
      <c r="D93" s="8">
        <v>2245.7</v>
      </c>
      <c r="E93" s="83">
        <f t="shared" si="1"/>
        <v>523.9218099999999</v>
      </c>
    </row>
    <row r="94" spans="1:5" ht="23.25">
      <c r="A94" s="39">
        <v>2.3</v>
      </c>
      <c r="B94" s="45" t="s">
        <v>15</v>
      </c>
      <c r="C94" s="34">
        <v>1.373</v>
      </c>
      <c r="D94" s="8">
        <v>2245.7</v>
      </c>
      <c r="E94" s="83">
        <f t="shared" si="1"/>
        <v>3083.3460999999998</v>
      </c>
    </row>
    <row r="95" spans="1:5" ht="23.25">
      <c r="A95" s="39">
        <v>2.4</v>
      </c>
      <c r="B95" s="45" t="s">
        <v>47</v>
      </c>
      <c r="C95" s="34">
        <v>0.03</v>
      </c>
      <c r="D95" s="8">
        <v>2245.7</v>
      </c>
      <c r="E95" s="83">
        <f t="shared" si="1"/>
        <v>67.371</v>
      </c>
    </row>
    <row r="96" spans="1:5" ht="15">
      <c r="A96" s="39">
        <v>2.5</v>
      </c>
      <c r="B96" s="45" t="s">
        <v>16</v>
      </c>
      <c r="C96" s="34">
        <v>0.2607</v>
      </c>
      <c r="D96" s="8">
        <v>2245.7</v>
      </c>
      <c r="E96" s="83">
        <f t="shared" si="1"/>
        <v>585.45399</v>
      </c>
    </row>
    <row r="97" spans="1:5" ht="15">
      <c r="A97" s="39">
        <v>2.6</v>
      </c>
      <c r="B97" s="45" t="s">
        <v>48</v>
      </c>
      <c r="C97" s="34">
        <v>0.1465</v>
      </c>
      <c r="D97" s="8">
        <v>2245.7</v>
      </c>
      <c r="E97" s="83">
        <f t="shared" si="1"/>
        <v>328.99504999999994</v>
      </c>
    </row>
    <row r="98" spans="1:5" ht="23.25">
      <c r="A98" s="39">
        <v>2.7</v>
      </c>
      <c r="B98" s="45" t="s">
        <v>17</v>
      </c>
      <c r="C98" s="34">
        <v>0.0092</v>
      </c>
      <c r="D98" s="8">
        <v>2245.7</v>
      </c>
      <c r="E98" s="83">
        <f t="shared" si="1"/>
        <v>20.660439999999998</v>
      </c>
    </row>
    <row r="99" spans="1:5" ht="15">
      <c r="A99" s="39">
        <v>2.8</v>
      </c>
      <c r="B99" s="45" t="s">
        <v>150</v>
      </c>
      <c r="C99" s="34"/>
      <c r="D99" s="8">
        <v>2245.7</v>
      </c>
      <c r="E99" s="83"/>
    </row>
    <row r="100" spans="1:5" ht="15">
      <c r="A100" s="39">
        <v>2.9</v>
      </c>
      <c r="B100" s="45" t="s">
        <v>18</v>
      </c>
      <c r="C100" s="34">
        <v>0.0483</v>
      </c>
      <c r="D100" s="8">
        <v>2245.7</v>
      </c>
      <c r="E100" s="83">
        <f t="shared" si="1"/>
        <v>108.46731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v>2245.7</v>
      </c>
      <c r="E101" s="83">
        <f t="shared" si="1"/>
        <v>32.33808</v>
      </c>
    </row>
    <row r="102" spans="1:5" ht="15">
      <c r="A102" s="39">
        <v>2.11</v>
      </c>
      <c r="B102" s="45" t="s">
        <v>20</v>
      </c>
      <c r="C102" s="34">
        <v>0.0542</v>
      </c>
      <c r="D102" s="8">
        <v>2245.7</v>
      </c>
      <c r="E102" s="83">
        <f t="shared" si="1"/>
        <v>121.71693999999998</v>
      </c>
    </row>
    <row r="103" spans="1:5" ht="15">
      <c r="A103" s="39">
        <v>2.12</v>
      </c>
      <c r="B103" s="45" t="s">
        <v>21</v>
      </c>
      <c r="C103" s="34">
        <v>0.0468</v>
      </c>
      <c r="D103" s="8">
        <v>2245.7</v>
      </c>
      <c r="E103" s="83">
        <f t="shared" si="1"/>
        <v>105.09876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v>2245.7</v>
      </c>
      <c r="E104" s="83">
        <f t="shared" si="1"/>
        <v>44.46486</v>
      </c>
    </row>
    <row r="105" spans="1:5" ht="23.25">
      <c r="A105" s="40">
        <v>3</v>
      </c>
      <c r="B105" s="43" t="s">
        <v>23</v>
      </c>
      <c r="C105" s="33">
        <f>SUM(C106:C108)</f>
        <v>0</v>
      </c>
      <c r="D105" s="8">
        <v>2245.7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v>2245.7</v>
      </c>
      <c r="E106" s="83"/>
    </row>
    <row r="107" spans="1:5" ht="15">
      <c r="A107" s="39">
        <v>3.2</v>
      </c>
      <c r="B107" s="45" t="s">
        <v>25</v>
      </c>
      <c r="C107" s="34"/>
      <c r="D107" s="8">
        <v>2245.7</v>
      </c>
      <c r="E107" s="83"/>
    </row>
    <row r="108" spans="1:5" ht="15">
      <c r="A108" s="39">
        <v>3.3</v>
      </c>
      <c r="B108" s="45" t="s">
        <v>28</v>
      </c>
      <c r="C108" s="34"/>
      <c r="D108" s="8">
        <v>2245.7</v>
      </c>
      <c r="E108" s="83"/>
    </row>
    <row r="109" spans="1:5" ht="23.25">
      <c r="A109" s="40">
        <v>4</v>
      </c>
      <c r="B109" s="43" t="s">
        <v>29</v>
      </c>
      <c r="C109" s="33">
        <f>SUM(C110:C116)</f>
        <v>2.1536859519999996</v>
      </c>
      <c r="D109" s="8">
        <v>2245.7</v>
      </c>
      <c r="E109" s="52">
        <f t="shared" si="1"/>
        <v>4836.5325424063985</v>
      </c>
    </row>
    <row r="110" spans="1:5" ht="23.25">
      <c r="A110" s="39">
        <v>4.1</v>
      </c>
      <c r="B110" s="45" t="s">
        <v>51</v>
      </c>
      <c r="C110" s="34">
        <v>1.6994</v>
      </c>
      <c r="D110" s="8">
        <v>2245.7</v>
      </c>
      <c r="E110" s="83">
        <f t="shared" si="1"/>
        <v>3816.3425799999995</v>
      </c>
    </row>
    <row r="111" spans="1:5" ht="15">
      <c r="A111" s="39">
        <v>4.2</v>
      </c>
      <c r="B111" s="45" t="s">
        <v>125</v>
      </c>
      <c r="C111" s="34">
        <f>C110*0.202</f>
        <v>0.34327880000000005</v>
      </c>
      <c r="D111" s="8">
        <v>2245.7</v>
      </c>
      <c r="E111" s="83">
        <f t="shared" si="1"/>
        <v>770.90120116</v>
      </c>
    </row>
    <row r="112" spans="1:5" ht="15">
      <c r="A112" s="39">
        <v>4.3</v>
      </c>
      <c r="B112" s="45" t="s">
        <v>30</v>
      </c>
      <c r="C112" s="34">
        <f>(C110+C111)*0.04</f>
        <v>0.081707152</v>
      </c>
      <c r="D112" s="8">
        <v>2245.7</v>
      </c>
      <c r="E112" s="83">
        <f t="shared" si="1"/>
        <v>183.4897512464</v>
      </c>
    </row>
    <row r="113" spans="1:5" ht="15">
      <c r="A113" s="39">
        <v>4.4</v>
      </c>
      <c r="B113" s="45" t="s">
        <v>152</v>
      </c>
      <c r="C113" s="34">
        <v>0.0157</v>
      </c>
      <c r="D113" s="8">
        <v>2245.7</v>
      </c>
      <c r="E113" s="83">
        <f t="shared" si="1"/>
        <v>35.25749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v>2245.7</v>
      </c>
      <c r="E114" s="83">
        <f t="shared" si="1"/>
        <v>8.08452</v>
      </c>
    </row>
    <row r="115" spans="1:5" ht="15">
      <c r="A115" s="39">
        <v>4.6</v>
      </c>
      <c r="B115" s="45" t="s">
        <v>34</v>
      </c>
      <c r="C115" s="34">
        <v>0.01</v>
      </c>
      <c r="D115" s="8">
        <v>2245.7</v>
      </c>
      <c r="E115" s="83">
        <f t="shared" si="1"/>
        <v>22.456999999999997</v>
      </c>
    </row>
    <row r="116" spans="1:5" ht="15">
      <c r="A116" s="39">
        <v>4.7</v>
      </c>
      <c r="B116" s="45" t="s">
        <v>52</v>
      </c>
      <c r="C116" s="34"/>
      <c r="D116" s="8">
        <v>2245.7</v>
      </c>
      <c r="E116" s="83"/>
    </row>
    <row r="117" spans="1:5" ht="15">
      <c r="A117" s="40">
        <v>5</v>
      </c>
      <c r="B117" s="43" t="s">
        <v>35</v>
      </c>
      <c r="C117" s="33">
        <f>SUM(C118:C121)</f>
        <v>0.9473406</v>
      </c>
      <c r="D117" s="8">
        <v>2245.7</v>
      </c>
      <c r="E117" s="52">
        <f t="shared" si="1"/>
        <v>2127.44278542</v>
      </c>
    </row>
    <row r="118" spans="1:5" ht="23.25">
      <c r="A118" s="39">
        <v>5.1</v>
      </c>
      <c r="B118" s="45" t="s">
        <v>53</v>
      </c>
      <c r="C118" s="34">
        <v>0.4403</v>
      </c>
      <c r="D118" s="8">
        <v>2245.7</v>
      </c>
      <c r="E118" s="83">
        <f t="shared" si="1"/>
        <v>988.78171</v>
      </c>
    </row>
    <row r="119" spans="1:5" ht="15">
      <c r="A119" s="39">
        <v>5.2</v>
      </c>
      <c r="B119" s="45" t="s">
        <v>125</v>
      </c>
      <c r="C119" s="34">
        <f>C118*0.202</f>
        <v>0.08894060000000001</v>
      </c>
      <c r="D119" s="8">
        <v>2245.7</v>
      </c>
      <c r="E119" s="83">
        <f t="shared" si="1"/>
        <v>199.73390542</v>
      </c>
    </row>
    <row r="120" spans="1:5" ht="15">
      <c r="A120" s="39">
        <v>5.3</v>
      </c>
      <c r="B120" s="45" t="s">
        <v>36</v>
      </c>
      <c r="C120" s="34">
        <v>0.1437</v>
      </c>
      <c r="D120" s="8">
        <v>2245.7</v>
      </c>
      <c r="E120" s="83">
        <f t="shared" si="1"/>
        <v>322.70708999999994</v>
      </c>
    </row>
    <row r="121" spans="1:5" ht="15">
      <c r="A121" s="39">
        <v>5.4</v>
      </c>
      <c r="B121" s="45" t="s">
        <v>37</v>
      </c>
      <c r="C121" s="34">
        <v>0.2744</v>
      </c>
      <c r="D121" s="8">
        <v>2245.7</v>
      </c>
      <c r="E121" s="83">
        <f t="shared" si="1"/>
        <v>616.2200799999999</v>
      </c>
    </row>
    <row r="122" spans="1:5" ht="15">
      <c r="A122" s="40">
        <v>6</v>
      </c>
      <c r="B122" s="43" t="s">
        <v>54</v>
      </c>
      <c r="C122" s="33">
        <f>C130*13%</f>
        <v>1.2623000000000002</v>
      </c>
      <c r="D122" s="8">
        <v>2245.7</v>
      </c>
      <c r="E122" s="52">
        <f t="shared" si="1"/>
        <v>2834.7471100000002</v>
      </c>
    </row>
    <row r="123" spans="1:5" ht="15">
      <c r="A123" s="44">
        <v>6.1</v>
      </c>
      <c r="B123" s="43" t="s">
        <v>128</v>
      </c>
      <c r="C123" s="33">
        <f>C130*9.85%</f>
        <v>0.956435</v>
      </c>
      <c r="D123" s="8">
        <v>2245.7</v>
      </c>
      <c r="E123" s="52">
        <f t="shared" si="1"/>
        <v>2147.8660795</v>
      </c>
    </row>
    <row r="124" spans="1:5" ht="15">
      <c r="A124" s="40">
        <v>7</v>
      </c>
      <c r="B124" s="43" t="s">
        <v>38</v>
      </c>
      <c r="C124" s="33">
        <v>0.009</v>
      </c>
      <c r="D124" s="8">
        <v>2245.7</v>
      </c>
      <c r="E124" s="52">
        <v>20.26</v>
      </c>
    </row>
    <row r="125" spans="1:5" ht="15">
      <c r="A125" s="40">
        <v>8</v>
      </c>
      <c r="B125" s="43" t="s">
        <v>39</v>
      </c>
      <c r="C125" s="37">
        <f>C124+C122+C117+C109+C105+C91+C80</f>
        <v>9.709979352</v>
      </c>
      <c r="D125" s="8">
        <v>2245.7</v>
      </c>
      <c r="E125" s="52">
        <f>E80+E91+E105+E109+E117+E122+E124</f>
        <v>21805.749330786395</v>
      </c>
    </row>
    <row r="126" spans="1:5" ht="15">
      <c r="A126" s="47">
        <v>9</v>
      </c>
      <c r="B126" s="45" t="s">
        <v>40</v>
      </c>
      <c r="C126" s="34"/>
      <c r="D126" s="8">
        <v>2245.7</v>
      </c>
      <c r="E126" s="83"/>
    </row>
    <row r="127" spans="1:5" ht="15">
      <c r="A127" s="47">
        <v>10</v>
      </c>
      <c r="B127" s="45" t="s">
        <v>55</v>
      </c>
      <c r="C127" s="34">
        <f>C126*15%</f>
        <v>0</v>
      </c>
      <c r="D127" s="8">
        <v>2245.7</v>
      </c>
      <c r="E127" s="83"/>
    </row>
    <row r="128" spans="1:5" ht="15">
      <c r="A128" s="40">
        <v>11</v>
      </c>
      <c r="B128" s="69" t="s">
        <v>41</v>
      </c>
      <c r="C128" s="33">
        <f>C125+C126+C127</f>
        <v>9.709979352</v>
      </c>
      <c r="D128" s="8">
        <v>2245.7</v>
      </c>
      <c r="E128" s="52">
        <f>E125+E126+E127</f>
        <v>21805.749330786395</v>
      </c>
    </row>
    <row r="129" spans="3:5" ht="15">
      <c r="C129" s="73"/>
      <c r="E129" s="56"/>
    </row>
    <row r="130" ht="15">
      <c r="C130" s="74">
        <v>9.71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2.28125" style="0" customWidth="1"/>
    <col min="3" max="4" width="9.140625" style="0" hidden="1" customWidth="1"/>
    <col min="5" max="5" width="35.421875" style="0" customWidth="1"/>
  </cols>
  <sheetData>
    <row r="1" spans="1:5" ht="36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99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4086.2</v>
      </c>
    </row>
    <row r="8" spans="1:5" ht="15">
      <c r="A8" s="96" t="s">
        <v>2</v>
      </c>
      <c r="B8" s="96"/>
      <c r="C8" s="8"/>
      <c r="D8" s="8"/>
      <c r="E8" s="9">
        <v>12.85</v>
      </c>
    </row>
    <row r="9" spans="1:5" ht="15">
      <c r="A9" s="97"/>
      <c r="B9" s="97"/>
      <c r="C9" s="8"/>
      <c r="D9" s="8"/>
      <c r="E9" s="14">
        <f>E7*E8</f>
        <v>52507.67</v>
      </c>
    </row>
    <row r="10" spans="1:5" ht="4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23.25">
      <c r="A11" s="42">
        <v>1</v>
      </c>
      <c r="B11" s="43" t="s">
        <v>44</v>
      </c>
      <c r="C11" s="33">
        <f>SUM(C14:C22)</f>
        <v>2.049787</v>
      </c>
      <c r="D11" s="8">
        <v>4086.2</v>
      </c>
      <c r="E11" s="52">
        <f>C11*D11</f>
        <v>8375.8396394</v>
      </c>
    </row>
    <row r="12" spans="1:5" ht="15">
      <c r="A12" s="2"/>
      <c r="B12" s="2" t="s">
        <v>4</v>
      </c>
      <c r="C12" s="28"/>
      <c r="D12" s="8">
        <v>4086.2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1.3435</v>
      </c>
      <c r="D13" s="8">
        <v>4086.2</v>
      </c>
      <c r="E13" s="13">
        <f t="shared" si="0"/>
        <v>5489.8097</v>
      </c>
    </row>
    <row r="14" spans="1:5" ht="15">
      <c r="A14" s="2"/>
      <c r="B14" s="2" t="s">
        <v>5</v>
      </c>
      <c r="C14" s="6">
        <v>0.9027</v>
      </c>
      <c r="D14" s="8">
        <v>4086.2</v>
      </c>
      <c r="E14" s="13">
        <f t="shared" si="0"/>
        <v>3688.6127399999996</v>
      </c>
    </row>
    <row r="15" spans="1:5" ht="15">
      <c r="A15" s="2"/>
      <c r="B15" s="2" t="s">
        <v>6</v>
      </c>
      <c r="C15" s="6">
        <v>0.4408</v>
      </c>
      <c r="D15" s="8">
        <v>4086.2</v>
      </c>
      <c r="E15" s="13">
        <f t="shared" si="0"/>
        <v>1801.19696</v>
      </c>
    </row>
    <row r="16" spans="1:5" ht="15">
      <c r="A16" s="2">
        <v>1.2</v>
      </c>
      <c r="B16" s="4" t="s">
        <v>125</v>
      </c>
      <c r="C16" s="6">
        <f>(C14+C15)*0.202</f>
        <v>0.271387</v>
      </c>
      <c r="D16" s="8">
        <v>4086.2</v>
      </c>
      <c r="E16" s="13">
        <f t="shared" si="0"/>
        <v>1108.9415594</v>
      </c>
    </row>
    <row r="17" spans="1:5" ht="15">
      <c r="A17" s="2">
        <v>1.3</v>
      </c>
      <c r="B17" s="2" t="s">
        <v>7</v>
      </c>
      <c r="C17" s="7">
        <v>0.0079</v>
      </c>
      <c r="D17" s="8">
        <v>4086.2</v>
      </c>
      <c r="E17" s="13">
        <f t="shared" si="0"/>
        <v>32.28098</v>
      </c>
    </row>
    <row r="18" spans="1:5" ht="15">
      <c r="A18" s="2">
        <v>1.4</v>
      </c>
      <c r="B18" s="2" t="s">
        <v>8</v>
      </c>
      <c r="C18" s="7">
        <v>0.0613</v>
      </c>
      <c r="D18" s="8">
        <v>4086.2</v>
      </c>
      <c r="E18" s="13">
        <f t="shared" si="0"/>
        <v>250.48406</v>
      </c>
    </row>
    <row r="19" spans="1:5" ht="15">
      <c r="A19" s="2">
        <v>1.5</v>
      </c>
      <c r="B19" s="39" t="s">
        <v>9</v>
      </c>
      <c r="C19" s="35">
        <v>0.0052</v>
      </c>
      <c r="D19" s="8">
        <v>4086.2</v>
      </c>
      <c r="E19" s="13">
        <f t="shared" si="0"/>
        <v>21.24824</v>
      </c>
    </row>
    <row r="20" spans="1:5" ht="15">
      <c r="A20" s="2">
        <v>1.6</v>
      </c>
      <c r="B20" s="39" t="s">
        <v>10</v>
      </c>
      <c r="C20" s="35">
        <v>0.075</v>
      </c>
      <c r="D20" s="8">
        <v>4086.2</v>
      </c>
      <c r="E20" s="13">
        <f t="shared" si="0"/>
        <v>306.465</v>
      </c>
    </row>
    <row r="21" spans="1:5" ht="15">
      <c r="A21" s="2">
        <v>1.7</v>
      </c>
      <c r="B21" s="39" t="s">
        <v>11</v>
      </c>
      <c r="C21" s="35">
        <v>0.1004</v>
      </c>
      <c r="D21" s="8">
        <v>4086.2</v>
      </c>
      <c r="E21" s="13">
        <f t="shared" si="0"/>
        <v>410.25448</v>
      </c>
    </row>
    <row r="22" spans="1:5" ht="15">
      <c r="A22" s="2">
        <v>1.8</v>
      </c>
      <c r="B22" s="39" t="s">
        <v>46</v>
      </c>
      <c r="C22" s="34">
        <v>0.1851</v>
      </c>
      <c r="D22" s="8">
        <v>4086.2</v>
      </c>
      <c r="E22" s="13">
        <f t="shared" si="0"/>
        <v>756.3556199999999</v>
      </c>
    </row>
    <row r="23" spans="1:5" ht="15">
      <c r="A23" s="40">
        <v>2</v>
      </c>
      <c r="B23" s="44" t="s">
        <v>12</v>
      </c>
      <c r="C23" s="33">
        <f>SUM(C24:C37)</f>
        <v>2.6903999999999995</v>
      </c>
      <c r="D23" s="8">
        <v>4086.2</v>
      </c>
      <c r="E23" s="52">
        <f t="shared" si="0"/>
        <v>10993.512479999998</v>
      </c>
    </row>
    <row r="24" spans="1:5" ht="15">
      <c r="A24" s="39">
        <v>2.1</v>
      </c>
      <c r="B24" s="39" t="s">
        <v>13</v>
      </c>
      <c r="C24" s="34">
        <v>0.5524</v>
      </c>
      <c r="D24" s="8">
        <v>4086.2</v>
      </c>
      <c r="E24" s="13">
        <f t="shared" si="0"/>
        <v>2257.21688</v>
      </c>
    </row>
    <row r="25" spans="1:5" ht="15">
      <c r="A25" s="39">
        <v>2.2</v>
      </c>
      <c r="B25" s="39" t="s">
        <v>14</v>
      </c>
      <c r="C25" s="34">
        <v>0.1986</v>
      </c>
      <c r="D25" s="8">
        <v>4086.2</v>
      </c>
      <c r="E25" s="13">
        <f t="shared" si="0"/>
        <v>811.51932</v>
      </c>
    </row>
    <row r="26" spans="1:5" ht="23.25">
      <c r="A26" s="39">
        <v>2.3</v>
      </c>
      <c r="B26" s="45" t="s">
        <v>15</v>
      </c>
      <c r="C26" s="34">
        <v>1.4823</v>
      </c>
      <c r="D26" s="8">
        <v>4086.2</v>
      </c>
      <c r="E26" s="13">
        <f t="shared" si="0"/>
        <v>6056.97426</v>
      </c>
    </row>
    <row r="27" spans="1:5" ht="23.25">
      <c r="A27" s="39">
        <v>2.4</v>
      </c>
      <c r="B27" s="45" t="s">
        <v>47</v>
      </c>
      <c r="C27" s="34">
        <v>0.0176</v>
      </c>
      <c r="D27" s="8">
        <v>4086.2</v>
      </c>
      <c r="E27" s="13">
        <f t="shared" si="0"/>
        <v>71.91712</v>
      </c>
    </row>
    <row r="28" spans="1:5" ht="15">
      <c r="A28" s="39">
        <v>2.5</v>
      </c>
      <c r="B28" s="39" t="s">
        <v>16</v>
      </c>
      <c r="C28" s="34">
        <v>0.2332</v>
      </c>
      <c r="D28" s="8">
        <v>4086.2</v>
      </c>
      <c r="E28" s="13">
        <f t="shared" si="0"/>
        <v>952.9018399999999</v>
      </c>
    </row>
    <row r="29" spans="1:5" ht="15">
      <c r="A29" s="39">
        <v>2.6</v>
      </c>
      <c r="B29" s="39" t="s">
        <v>48</v>
      </c>
      <c r="C29" s="34">
        <v>0.067</v>
      </c>
      <c r="D29" s="8">
        <v>4086.2</v>
      </c>
      <c r="E29" s="13">
        <f t="shared" si="0"/>
        <v>273.7754</v>
      </c>
    </row>
    <row r="30" spans="1:5" ht="23.25">
      <c r="A30" s="39">
        <v>2.7</v>
      </c>
      <c r="B30" s="45" t="s">
        <v>17</v>
      </c>
      <c r="C30" s="34">
        <v>0.0092</v>
      </c>
      <c r="D30" s="8">
        <v>4086.2</v>
      </c>
      <c r="E30" s="13">
        <f t="shared" si="0"/>
        <v>37.593039999999995</v>
      </c>
    </row>
    <row r="31" spans="1:5" ht="15">
      <c r="A31" s="39">
        <v>2.8</v>
      </c>
      <c r="B31" s="39" t="s">
        <v>49</v>
      </c>
      <c r="C31" s="34"/>
      <c r="D31" s="8">
        <v>4086.2</v>
      </c>
      <c r="E31" s="13">
        <f t="shared" si="0"/>
        <v>0</v>
      </c>
    </row>
    <row r="32" spans="1:5" ht="15">
      <c r="A32" s="39">
        <v>2.9</v>
      </c>
      <c r="B32" s="39" t="s">
        <v>18</v>
      </c>
      <c r="C32" s="34">
        <v>0.0484</v>
      </c>
      <c r="D32" s="8">
        <v>4086.2</v>
      </c>
      <c r="E32" s="13">
        <f t="shared" si="0"/>
        <v>197.77208</v>
      </c>
    </row>
    <row r="33" spans="1:5" ht="15">
      <c r="A33" s="46" t="s">
        <v>50</v>
      </c>
      <c r="B33" s="39" t="s">
        <v>19</v>
      </c>
      <c r="C33" s="34">
        <v>0.0145</v>
      </c>
      <c r="D33" s="8">
        <v>4086.2</v>
      </c>
      <c r="E33" s="13">
        <f t="shared" si="0"/>
        <v>59.249900000000004</v>
      </c>
    </row>
    <row r="34" spans="1:5" ht="23.25">
      <c r="A34" s="39">
        <v>2.11</v>
      </c>
      <c r="B34" s="45" t="s">
        <v>20</v>
      </c>
      <c r="C34" s="34">
        <v>0.0263</v>
      </c>
      <c r="D34" s="8">
        <v>4086.2</v>
      </c>
      <c r="E34" s="13">
        <f t="shared" si="0"/>
        <v>107.46706</v>
      </c>
    </row>
    <row r="35" spans="1:5" ht="15">
      <c r="A35" s="39">
        <v>2.12</v>
      </c>
      <c r="B35" s="39" t="s">
        <v>21</v>
      </c>
      <c r="C35" s="34">
        <v>0.021</v>
      </c>
      <c r="D35" s="8">
        <v>4086.2</v>
      </c>
      <c r="E35" s="13">
        <f t="shared" si="0"/>
        <v>85.8102</v>
      </c>
    </row>
    <row r="36" spans="1:5" ht="23.25">
      <c r="A36" s="39">
        <v>2.13</v>
      </c>
      <c r="B36" s="45" t="s">
        <v>22</v>
      </c>
      <c r="C36" s="34">
        <v>0.0199</v>
      </c>
      <c r="D36" s="8">
        <v>4086.2</v>
      </c>
      <c r="E36" s="13">
        <f t="shared" si="0"/>
        <v>81.31538</v>
      </c>
    </row>
    <row r="37" spans="1:5" ht="15">
      <c r="A37" s="39">
        <v>2.14</v>
      </c>
      <c r="B37" s="45" t="s">
        <v>46</v>
      </c>
      <c r="C37" s="34"/>
      <c r="D37" s="8">
        <v>4086.2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2.347</v>
      </c>
      <c r="D38" s="8">
        <v>4086.2</v>
      </c>
      <c r="E38" s="52">
        <f t="shared" si="0"/>
        <v>9590.311399999999</v>
      </c>
    </row>
    <row r="39" spans="1:5" ht="15">
      <c r="A39" s="39">
        <v>3.1</v>
      </c>
      <c r="B39" s="39" t="s">
        <v>24</v>
      </c>
      <c r="C39" s="34">
        <v>2.28</v>
      </c>
      <c r="D39" s="8">
        <v>4086.2</v>
      </c>
      <c r="E39" s="13">
        <f t="shared" si="0"/>
        <v>9316.535999999998</v>
      </c>
    </row>
    <row r="40" spans="1:5" ht="15">
      <c r="A40" s="39">
        <v>3.2</v>
      </c>
      <c r="B40" s="39" t="s">
        <v>25</v>
      </c>
      <c r="C40" s="34">
        <v>0.0217</v>
      </c>
      <c r="D40" s="8">
        <v>4086.2</v>
      </c>
      <c r="E40" s="13">
        <f t="shared" si="0"/>
        <v>88.67054</v>
      </c>
    </row>
    <row r="41" spans="1:5" ht="15">
      <c r="A41" s="39">
        <v>3.3</v>
      </c>
      <c r="B41" s="39" t="s">
        <v>26</v>
      </c>
      <c r="C41" s="34">
        <v>0.0246</v>
      </c>
      <c r="D41" s="8">
        <v>4086.2</v>
      </c>
      <c r="E41" s="13">
        <f t="shared" si="0"/>
        <v>100.52051999999999</v>
      </c>
    </row>
    <row r="42" spans="1:5" ht="15">
      <c r="A42" s="39">
        <v>3.4</v>
      </c>
      <c r="B42" s="39" t="s">
        <v>27</v>
      </c>
      <c r="C42" s="34">
        <v>0.0009</v>
      </c>
      <c r="D42" s="8">
        <v>4086.2</v>
      </c>
      <c r="E42" s="13">
        <f t="shared" si="0"/>
        <v>3.67758</v>
      </c>
    </row>
    <row r="43" spans="1:5" ht="15">
      <c r="A43" s="39">
        <v>3.5</v>
      </c>
      <c r="B43" s="39" t="s">
        <v>28</v>
      </c>
      <c r="C43" s="34">
        <v>0.0198</v>
      </c>
      <c r="D43" s="8">
        <v>4086.2</v>
      </c>
      <c r="E43" s="13">
        <f t="shared" si="0"/>
        <v>80.90676</v>
      </c>
    </row>
    <row r="44" spans="1:5" ht="23.25">
      <c r="A44" s="40">
        <v>4</v>
      </c>
      <c r="B44" s="43" t="s">
        <v>29</v>
      </c>
      <c r="C44" s="33">
        <f>SUM(C45:C52)</f>
        <v>2.1848737</v>
      </c>
      <c r="D44" s="8">
        <v>4086.2</v>
      </c>
      <c r="E44" s="52">
        <f t="shared" si="0"/>
        <v>8927.830912939999</v>
      </c>
    </row>
    <row r="45" spans="1:5" ht="23.25">
      <c r="A45" s="39">
        <v>4.1</v>
      </c>
      <c r="B45" s="45" t="s">
        <v>51</v>
      </c>
      <c r="C45" s="34">
        <v>1.4335</v>
      </c>
      <c r="D45" s="8">
        <v>4086.2</v>
      </c>
      <c r="E45" s="13">
        <f t="shared" si="0"/>
        <v>5857.5677</v>
      </c>
    </row>
    <row r="46" spans="1:5" ht="15">
      <c r="A46" s="39">
        <v>4.2</v>
      </c>
      <c r="B46" s="45" t="s">
        <v>125</v>
      </c>
      <c r="C46" s="34">
        <f>C45*0.202</f>
        <v>0.289567</v>
      </c>
      <c r="D46" s="8">
        <v>4086.2</v>
      </c>
      <c r="E46" s="13">
        <f t="shared" si="0"/>
        <v>1183.2286754</v>
      </c>
    </row>
    <row r="47" spans="1:5" ht="15">
      <c r="A47" s="39">
        <v>4.3</v>
      </c>
      <c r="B47" s="39" t="s">
        <v>30</v>
      </c>
      <c r="C47" s="34">
        <f>(C45+C46)*0.1</f>
        <v>0.1723067</v>
      </c>
      <c r="D47" s="8">
        <v>4086.2</v>
      </c>
      <c r="E47" s="13">
        <f t="shared" si="0"/>
        <v>704.07963754</v>
      </c>
    </row>
    <row r="48" spans="1:5" ht="15">
      <c r="A48" s="39">
        <v>4.4</v>
      </c>
      <c r="B48" s="39" t="s">
        <v>31</v>
      </c>
      <c r="C48" s="34">
        <v>0.0212</v>
      </c>
      <c r="D48" s="8">
        <v>4086.2</v>
      </c>
      <c r="E48" s="13">
        <f t="shared" si="0"/>
        <v>86.62743999999999</v>
      </c>
    </row>
    <row r="49" spans="1:5" ht="15">
      <c r="A49" s="39">
        <v>4.5</v>
      </c>
      <c r="B49" s="39" t="s">
        <v>32</v>
      </c>
      <c r="C49" s="34">
        <v>0.019</v>
      </c>
      <c r="D49" s="8">
        <v>4086.2</v>
      </c>
      <c r="E49" s="13">
        <f t="shared" si="0"/>
        <v>77.6378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v>4086.2</v>
      </c>
      <c r="E50" s="13">
        <f t="shared" si="0"/>
        <v>14.710320000000001</v>
      </c>
    </row>
    <row r="51" spans="1:5" ht="15">
      <c r="A51" s="39">
        <v>4.7</v>
      </c>
      <c r="B51" s="39" t="s">
        <v>34</v>
      </c>
      <c r="C51" s="34">
        <v>0.0823</v>
      </c>
      <c r="D51" s="8">
        <v>4086.2</v>
      </c>
      <c r="E51" s="13">
        <f t="shared" si="0"/>
        <v>336.29425999999995</v>
      </c>
    </row>
    <row r="52" spans="1:5" ht="15">
      <c r="A52" s="39">
        <v>4.8</v>
      </c>
      <c r="B52" s="39" t="s">
        <v>52</v>
      </c>
      <c r="C52" s="34">
        <v>0.1634</v>
      </c>
      <c r="D52" s="8">
        <v>4086.2</v>
      </c>
      <c r="E52" s="13">
        <f t="shared" si="0"/>
        <v>667.68508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v>4086.2</v>
      </c>
      <c r="E53" s="52">
        <f t="shared" si="0"/>
        <v>4084.37918928</v>
      </c>
    </row>
    <row r="54" spans="1:5" ht="23.25">
      <c r="A54" s="39">
        <v>5.1</v>
      </c>
      <c r="B54" s="45" t="s">
        <v>53</v>
      </c>
      <c r="C54" s="34">
        <v>0.4572</v>
      </c>
      <c r="D54" s="8">
        <v>4086.2</v>
      </c>
      <c r="E54" s="13">
        <f t="shared" si="0"/>
        <v>1868.2106399999998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v>4086.2</v>
      </c>
      <c r="E55" s="13">
        <f t="shared" si="0"/>
        <v>377.37854928</v>
      </c>
    </row>
    <row r="56" spans="1:5" ht="15">
      <c r="A56" s="39">
        <v>5.3</v>
      </c>
      <c r="B56" s="39" t="s">
        <v>36</v>
      </c>
      <c r="C56" s="34">
        <v>0.18</v>
      </c>
      <c r="D56" s="8">
        <v>4086.2</v>
      </c>
      <c r="E56" s="13">
        <f t="shared" si="0"/>
        <v>735.516</v>
      </c>
    </row>
    <row r="57" spans="1:5" ht="15">
      <c r="A57" s="39">
        <v>5.4</v>
      </c>
      <c r="B57" s="39" t="s">
        <v>37</v>
      </c>
      <c r="C57" s="34">
        <v>0.261</v>
      </c>
      <c r="D57" s="8">
        <v>4086.2</v>
      </c>
      <c r="E57" s="13">
        <f t="shared" si="0"/>
        <v>1066.4982</v>
      </c>
    </row>
    <row r="58" spans="1:5" ht="15">
      <c r="A58" s="39">
        <v>5.5</v>
      </c>
      <c r="B58" s="39" t="s">
        <v>46</v>
      </c>
      <c r="C58" s="34">
        <v>0.009</v>
      </c>
      <c r="D58" s="8">
        <v>4086.2</v>
      </c>
      <c r="E58" s="13">
        <f t="shared" si="0"/>
        <v>36.7758</v>
      </c>
    </row>
    <row r="59" spans="1:5" ht="15">
      <c r="A59" s="40">
        <v>6</v>
      </c>
      <c r="B59" s="43" t="s">
        <v>54</v>
      </c>
      <c r="C59" s="33">
        <v>2.2402</v>
      </c>
      <c r="D59" s="8">
        <v>4086.2</v>
      </c>
      <c r="E59" s="52">
        <f t="shared" si="0"/>
        <v>9153.90524</v>
      </c>
    </row>
    <row r="60" spans="1:5" ht="15">
      <c r="A60" s="2">
        <v>6.1</v>
      </c>
      <c r="B60" s="4" t="s">
        <v>128</v>
      </c>
      <c r="C60" s="33">
        <f>12.85*9.85%</f>
        <v>1.2657249999999998</v>
      </c>
      <c r="D60" s="8">
        <v>4086.2</v>
      </c>
      <c r="E60" s="13">
        <f t="shared" si="0"/>
        <v>5172.0054949999985</v>
      </c>
    </row>
    <row r="61" spans="1:5" ht="15">
      <c r="A61" s="40">
        <v>7</v>
      </c>
      <c r="B61" s="44" t="s">
        <v>38</v>
      </c>
      <c r="C61" s="33">
        <v>0.009</v>
      </c>
      <c r="D61" s="8">
        <v>4086.2</v>
      </c>
      <c r="E61" s="52">
        <f t="shared" si="0"/>
        <v>36.7758</v>
      </c>
    </row>
    <row r="62" spans="1:5" ht="15">
      <c r="A62" s="40">
        <v>8</v>
      </c>
      <c r="B62" s="44" t="s">
        <v>39</v>
      </c>
      <c r="C62" s="37">
        <f>C61+C59+C53+C44+C38+C23+C11</f>
        <v>12.520815099999998</v>
      </c>
      <c r="D62" s="8">
        <v>4086.2</v>
      </c>
      <c r="E62" s="52">
        <f t="shared" si="0"/>
        <v>51162.55466161999</v>
      </c>
    </row>
    <row r="63" spans="1:5" ht="15">
      <c r="A63" s="47">
        <v>9</v>
      </c>
      <c r="B63" s="39" t="s">
        <v>40</v>
      </c>
      <c r="C63" s="34">
        <v>0.2862</v>
      </c>
      <c r="D63" s="8">
        <v>4086.2</v>
      </c>
      <c r="E63" s="13">
        <f t="shared" si="0"/>
        <v>1169.47044</v>
      </c>
    </row>
    <row r="64" spans="1:5" ht="15">
      <c r="A64" s="47">
        <v>10</v>
      </c>
      <c r="B64" s="39" t="s">
        <v>55</v>
      </c>
      <c r="C64" s="34">
        <f>C63*15%</f>
        <v>0.04293</v>
      </c>
      <c r="D64" s="8">
        <v>4086.2</v>
      </c>
      <c r="E64" s="13">
        <f t="shared" si="0"/>
        <v>175.420566</v>
      </c>
    </row>
    <row r="65" spans="1:5" ht="15">
      <c r="A65" s="40">
        <v>11</v>
      </c>
      <c r="B65" s="40" t="s">
        <v>41</v>
      </c>
      <c r="C65" s="33">
        <f>C62+C63+C64</f>
        <v>12.849945099999998</v>
      </c>
      <c r="D65" s="8">
        <v>4086.2</v>
      </c>
      <c r="E65" s="52">
        <f t="shared" si="0"/>
        <v>52507.445667619984</v>
      </c>
    </row>
    <row r="66" spans="1:5" ht="23.25">
      <c r="A66" s="39"/>
      <c r="B66" s="45" t="s">
        <v>56</v>
      </c>
      <c r="C66" s="38">
        <v>12.85</v>
      </c>
      <c r="D66" s="8">
        <v>4086.2</v>
      </c>
      <c r="E66" s="13">
        <f t="shared" si="0"/>
        <v>52507.67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49.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99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4086.2</v>
      </c>
    </row>
    <row r="77" spans="1:5" ht="15">
      <c r="A77" s="96" t="s">
        <v>2</v>
      </c>
      <c r="B77" s="96"/>
      <c r="C77" s="8"/>
      <c r="D77" s="8"/>
      <c r="E77" s="9">
        <v>14.37</v>
      </c>
    </row>
    <row r="78" spans="1:5" ht="15">
      <c r="A78" s="97"/>
      <c r="B78" s="97"/>
      <c r="C78" s="8"/>
      <c r="D78" s="8"/>
      <c r="E78" s="14">
        <f>E76*E77</f>
        <v>58718.693999999996</v>
      </c>
    </row>
    <row r="79" spans="1:5" ht="42.7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23.25">
      <c r="A80" s="42">
        <v>1</v>
      </c>
      <c r="B80" s="43" t="s">
        <v>44</v>
      </c>
      <c r="C80" s="33">
        <f>SUM(C83:C90)</f>
        <v>2.2688032000000002</v>
      </c>
      <c r="D80" s="8">
        <v>4086.2</v>
      </c>
      <c r="E80" s="52">
        <f>C80*D80</f>
        <v>9270.78363584</v>
      </c>
    </row>
    <row r="81" spans="1:5" ht="15">
      <c r="A81" s="60"/>
      <c r="B81" s="61" t="s">
        <v>4</v>
      </c>
      <c r="C81" s="77"/>
      <c r="D81" s="8">
        <v>4086.2</v>
      </c>
      <c r="E81" s="13"/>
    </row>
    <row r="82" spans="1:5" ht="15">
      <c r="A82" s="3">
        <v>1.1</v>
      </c>
      <c r="B82" s="4" t="s">
        <v>45</v>
      </c>
      <c r="C82" s="5">
        <f>C83+C84</f>
        <v>1.6916000000000002</v>
      </c>
      <c r="D82" s="8">
        <v>4086.2</v>
      </c>
      <c r="E82" s="13">
        <f aca="true" t="shared" si="1" ref="E82:E126">C82*D82</f>
        <v>6912.215920000001</v>
      </c>
    </row>
    <row r="83" spans="1:5" ht="15">
      <c r="A83" s="2"/>
      <c r="B83" s="4" t="s">
        <v>5</v>
      </c>
      <c r="C83" s="6">
        <v>1.0075</v>
      </c>
      <c r="D83" s="8">
        <v>4086.2</v>
      </c>
      <c r="E83" s="13">
        <f t="shared" si="1"/>
        <v>4116.8465</v>
      </c>
    </row>
    <row r="84" spans="1:5" ht="15">
      <c r="A84" s="2"/>
      <c r="B84" s="4" t="s">
        <v>6</v>
      </c>
      <c r="C84" s="6">
        <v>0.6841</v>
      </c>
      <c r="D84" s="8">
        <v>4086.2</v>
      </c>
      <c r="E84" s="13">
        <f t="shared" si="1"/>
        <v>2795.36942</v>
      </c>
    </row>
    <row r="85" spans="1:5" ht="15">
      <c r="A85" s="2">
        <v>1.2</v>
      </c>
      <c r="B85" s="4" t="s">
        <v>125</v>
      </c>
      <c r="C85" s="6">
        <f>(C83+C84)*0.202</f>
        <v>0.34170320000000004</v>
      </c>
      <c r="D85" s="8">
        <v>4086.2</v>
      </c>
      <c r="E85" s="13">
        <f t="shared" si="1"/>
        <v>1396.2676158400002</v>
      </c>
    </row>
    <row r="86" spans="1:5" ht="23.25">
      <c r="A86" s="2">
        <v>1.3</v>
      </c>
      <c r="B86" s="4" t="s">
        <v>147</v>
      </c>
      <c r="C86" s="6">
        <v>0.0087</v>
      </c>
      <c r="D86" s="8">
        <v>4086.2</v>
      </c>
      <c r="E86" s="13">
        <f t="shared" si="1"/>
        <v>35.54994</v>
      </c>
    </row>
    <row r="87" spans="1:5" ht="15">
      <c r="A87" s="2">
        <v>1.4</v>
      </c>
      <c r="B87" s="45" t="s">
        <v>9</v>
      </c>
      <c r="C87" s="34">
        <v>0.0012</v>
      </c>
      <c r="D87" s="8">
        <v>4086.2</v>
      </c>
      <c r="E87" s="13">
        <f t="shared" si="1"/>
        <v>4.903439999999999</v>
      </c>
    </row>
    <row r="88" spans="1:5" ht="15">
      <c r="A88" s="2">
        <v>1.5</v>
      </c>
      <c r="B88" s="45" t="s">
        <v>10</v>
      </c>
      <c r="C88" s="34">
        <v>0.0816</v>
      </c>
      <c r="D88" s="8">
        <v>4086.2</v>
      </c>
      <c r="E88" s="13">
        <f t="shared" si="1"/>
        <v>333.43392</v>
      </c>
    </row>
    <row r="89" spans="1:5" ht="15">
      <c r="A89" s="2">
        <v>1.6</v>
      </c>
      <c r="B89" s="45" t="s">
        <v>148</v>
      </c>
      <c r="C89" s="34">
        <v>0.1164</v>
      </c>
      <c r="D89" s="8">
        <v>4086.2</v>
      </c>
      <c r="E89" s="13">
        <f t="shared" si="1"/>
        <v>475.63367999999997</v>
      </c>
    </row>
    <row r="90" spans="1:5" ht="15">
      <c r="A90" s="2">
        <v>1.7</v>
      </c>
      <c r="B90" s="45" t="s">
        <v>149</v>
      </c>
      <c r="C90" s="63">
        <v>0.0276</v>
      </c>
      <c r="D90" s="8">
        <v>4086.2</v>
      </c>
      <c r="E90" s="13">
        <f t="shared" si="1"/>
        <v>112.77911999999999</v>
      </c>
    </row>
    <row r="91" spans="1:5" ht="15">
      <c r="A91" s="40">
        <v>2</v>
      </c>
      <c r="B91" s="43" t="s">
        <v>12</v>
      </c>
      <c r="C91" s="33">
        <f>SUM(C92:C104)</f>
        <v>2.767</v>
      </c>
      <c r="D91" s="8">
        <v>4086.2</v>
      </c>
      <c r="E91" s="52">
        <f t="shared" si="1"/>
        <v>11306.515399999998</v>
      </c>
    </row>
    <row r="92" spans="1:5" ht="15">
      <c r="A92" s="39">
        <v>2.1</v>
      </c>
      <c r="B92" s="45" t="s">
        <v>13</v>
      </c>
      <c r="C92" s="34">
        <v>0.6191</v>
      </c>
      <c r="D92" s="8">
        <v>4086.2</v>
      </c>
      <c r="E92" s="13">
        <f t="shared" si="1"/>
        <v>2529.76642</v>
      </c>
    </row>
    <row r="93" spans="1:5" ht="15">
      <c r="A93" s="39">
        <v>2.2</v>
      </c>
      <c r="B93" s="45" t="s">
        <v>14</v>
      </c>
      <c r="C93" s="34">
        <v>0.2333</v>
      </c>
      <c r="D93" s="8">
        <v>4086.2</v>
      </c>
      <c r="E93" s="13">
        <f t="shared" si="1"/>
        <v>953.31046</v>
      </c>
    </row>
    <row r="94" spans="1:5" ht="23.25">
      <c r="A94" s="39">
        <v>2.3</v>
      </c>
      <c r="B94" s="45" t="s">
        <v>15</v>
      </c>
      <c r="C94" s="34">
        <v>1.373</v>
      </c>
      <c r="D94" s="8">
        <v>4086.2</v>
      </c>
      <c r="E94" s="13">
        <f t="shared" si="1"/>
        <v>5610.3526</v>
      </c>
    </row>
    <row r="95" spans="1:5" ht="23.25">
      <c r="A95" s="39">
        <v>2.4</v>
      </c>
      <c r="B95" s="45" t="s">
        <v>47</v>
      </c>
      <c r="C95" s="34">
        <v>0.0192</v>
      </c>
      <c r="D95" s="8">
        <v>4086.2</v>
      </c>
      <c r="E95" s="13">
        <f t="shared" si="1"/>
        <v>78.45503999999998</v>
      </c>
    </row>
    <row r="96" spans="1:5" ht="15">
      <c r="A96" s="39">
        <v>2.5</v>
      </c>
      <c r="B96" s="45" t="s">
        <v>16</v>
      </c>
      <c r="C96" s="34">
        <v>0.2607</v>
      </c>
      <c r="D96" s="8">
        <v>4086.2</v>
      </c>
      <c r="E96" s="13">
        <f t="shared" si="1"/>
        <v>1065.27234</v>
      </c>
    </row>
    <row r="97" spans="1:5" ht="15">
      <c r="A97" s="39">
        <v>2.6</v>
      </c>
      <c r="B97" s="45" t="s">
        <v>48</v>
      </c>
      <c r="C97" s="34">
        <v>0.0668</v>
      </c>
      <c r="D97" s="8">
        <v>4086.2</v>
      </c>
      <c r="E97" s="13">
        <f t="shared" si="1"/>
        <v>272.95815999999996</v>
      </c>
    </row>
    <row r="98" spans="1:5" ht="23.25">
      <c r="A98" s="39">
        <v>2.7</v>
      </c>
      <c r="B98" s="45" t="s">
        <v>17</v>
      </c>
      <c r="C98" s="34">
        <v>0.0092</v>
      </c>
      <c r="D98" s="8">
        <v>4086.2</v>
      </c>
      <c r="E98" s="13">
        <f t="shared" si="1"/>
        <v>37.593039999999995</v>
      </c>
    </row>
    <row r="99" spans="1:5" ht="15">
      <c r="A99" s="39">
        <v>2.8</v>
      </c>
      <c r="B99" s="45" t="s">
        <v>150</v>
      </c>
      <c r="C99" s="34"/>
      <c r="D99" s="8">
        <v>4086.2</v>
      </c>
      <c r="E99" s="13"/>
    </row>
    <row r="100" spans="1:5" ht="15">
      <c r="A100" s="39">
        <v>2.9</v>
      </c>
      <c r="B100" s="45" t="s">
        <v>18</v>
      </c>
      <c r="C100" s="34">
        <v>0.0483</v>
      </c>
      <c r="D100" s="8">
        <v>4086.2</v>
      </c>
      <c r="E100" s="13">
        <f t="shared" si="1"/>
        <v>197.36346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v>4086.2</v>
      </c>
      <c r="E101" s="13">
        <f t="shared" si="1"/>
        <v>58.84128</v>
      </c>
    </row>
    <row r="102" spans="1:5" ht="23.25">
      <c r="A102" s="39">
        <v>2.11</v>
      </c>
      <c r="B102" s="45" t="s">
        <v>20</v>
      </c>
      <c r="C102" s="34">
        <v>0.0542</v>
      </c>
      <c r="D102" s="8">
        <v>4086.2</v>
      </c>
      <c r="E102" s="13">
        <f t="shared" si="1"/>
        <v>221.47204</v>
      </c>
    </row>
    <row r="103" spans="1:5" ht="15">
      <c r="A103" s="39">
        <v>2.12</v>
      </c>
      <c r="B103" s="45" t="s">
        <v>21</v>
      </c>
      <c r="C103" s="34">
        <v>0.049</v>
      </c>
      <c r="D103" s="8">
        <v>4086.2</v>
      </c>
      <c r="E103" s="13">
        <f t="shared" si="1"/>
        <v>200.2238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v>4086.2</v>
      </c>
      <c r="E104" s="13">
        <f t="shared" si="1"/>
        <v>80.90676</v>
      </c>
    </row>
    <row r="105" spans="1:5" ht="23.25">
      <c r="A105" s="40">
        <v>3</v>
      </c>
      <c r="B105" s="43" t="s">
        <v>23</v>
      </c>
      <c r="C105" s="33">
        <f>SUM(C106:C108)</f>
        <v>2.6005</v>
      </c>
      <c r="D105" s="8">
        <v>4086.2</v>
      </c>
      <c r="E105" s="52">
        <f t="shared" si="1"/>
        <v>10626.163099999998</v>
      </c>
    </row>
    <row r="106" spans="1:5" ht="15">
      <c r="A106" s="39">
        <v>3.1</v>
      </c>
      <c r="B106" s="45" t="s">
        <v>24</v>
      </c>
      <c r="C106" s="34">
        <v>2.4367</v>
      </c>
      <c r="D106" s="8">
        <v>4086.2</v>
      </c>
      <c r="E106" s="13">
        <f t="shared" si="1"/>
        <v>9956.84354</v>
      </c>
    </row>
    <row r="107" spans="1:5" ht="15">
      <c r="A107" s="39">
        <v>3.2</v>
      </c>
      <c r="B107" s="45" t="s">
        <v>25</v>
      </c>
      <c r="C107" s="34">
        <v>0.163</v>
      </c>
      <c r="D107" s="8">
        <v>4086.2</v>
      </c>
      <c r="E107" s="13">
        <f t="shared" si="1"/>
        <v>666.0506</v>
      </c>
    </row>
    <row r="108" spans="1:5" ht="15">
      <c r="A108" s="39">
        <v>3.3</v>
      </c>
      <c r="B108" s="45" t="s">
        <v>28</v>
      </c>
      <c r="C108" s="34">
        <v>0.0008</v>
      </c>
      <c r="D108" s="8">
        <v>4086.2</v>
      </c>
      <c r="E108" s="13">
        <f t="shared" si="1"/>
        <v>3.26896</v>
      </c>
    </row>
    <row r="109" spans="1:5" ht="23.25">
      <c r="A109" s="40">
        <v>4</v>
      </c>
      <c r="B109" s="43" t="s">
        <v>29</v>
      </c>
      <c r="C109" s="33">
        <f>SUM(C110:C116)</f>
        <v>2.56913268</v>
      </c>
      <c r="D109" s="8">
        <v>4086.2</v>
      </c>
      <c r="E109" s="52">
        <f t="shared" si="1"/>
        <v>10497.989957016</v>
      </c>
    </row>
    <row r="110" spans="1:5" ht="23.25">
      <c r="A110" s="39">
        <v>4.1</v>
      </c>
      <c r="B110" s="45" t="s">
        <v>51</v>
      </c>
      <c r="C110" s="34">
        <v>1.8294</v>
      </c>
      <c r="D110" s="8">
        <v>4086.2</v>
      </c>
      <c r="E110" s="13">
        <f t="shared" si="1"/>
        <v>7475.294279999999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v>4086.2</v>
      </c>
      <c r="E111" s="13">
        <f t="shared" si="1"/>
        <v>1510.00944456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v>4086.2</v>
      </c>
      <c r="E112" s="13">
        <f t="shared" si="1"/>
        <v>898.530372456</v>
      </c>
    </row>
    <row r="113" spans="1:5" ht="15">
      <c r="A113" s="39">
        <v>4.4</v>
      </c>
      <c r="B113" s="45" t="s">
        <v>152</v>
      </c>
      <c r="C113" s="34">
        <v>0.0157</v>
      </c>
      <c r="D113" s="8">
        <v>4086.2</v>
      </c>
      <c r="E113" s="13">
        <f t="shared" si="1"/>
        <v>64.15333999999999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v>4086.2</v>
      </c>
      <c r="E114" s="13">
        <f t="shared" si="1"/>
        <v>14.710320000000001</v>
      </c>
    </row>
    <row r="115" spans="1:5" ht="15">
      <c r="A115" s="39">
        <v>4.6</v>
      </c>
      <c r="B115" s="45" t="s">
        <v>34</v>
      </c>
      <c r="C115" s="34">
        <v>0.08</v>
      </c>
      <c r="D115" s="8">
        <v>4086.2</v>
      </c>
      <c r="E115" s="13">
        <f t="shared" si="1"/>
        <v>326.896</v>
      </c>
    </row>
    <row r="116" spans="1:5" ht="15">
      <c r="A116" s="39">
        <v>4.7</v>
      </c>
      <c r="B116" s="45" t="s">
        <v>52</v>
      </c>
      <c r="C116" s="34">
        <v>0.051</v>
      </c>
      <c r="D116" s="8">
        <v>4086.2</v>
      </c>
      <c r="E116" s="13">
        <f t="shared" si="1"/>
        <v>208.39619999999996</v>
      </c>
    </row>
    <row r="117" spans="1:5" ht="15">
      <c r="A117" s="40">
        <v>5</v>
      </c>
      <c r="B117" s="43" t="s">
        <v>35</v>
      </c>
      <c r="C117" s="33">
        <f>SUM(C118:C121)</f>
        <v>1.3175852</v>
      </c>
      <c r="D117" s="8">
        <v>4086.2</v>
      </c>
      <c r="E117" s="52">
        <f t="shared" si="1"/>
        <v>5383.916644239999</v>
      </c>
    </row>
    <row r="118" spans="1:5" ht="23.25">
      <c r="A118" s="39">
        <v>5.1</v>
      </c>
      <c r="B118" s="45" t="s">
        <v>53</v>
      </c>
      <c r="C118" s="34">
        <v>0.6826</v>
      </c>
      <c r="D118" s="8">
        <v>4086.2</v>
      </c>
      <c r="E118" s="13">
        <f t="shared" si="1"/>
        <v>2789.24012</v>
      </c>
    </row>
    <row r="119" spans="1:5" ht="15">
      <c r="A119" s="39">
        <v>5.2</v>
      </c>
      <c r="B119" s="45" t="s">
        <v>125</v>
      </c>
      <c r="C119" s="34">
        <f>C118*0.202</f>
        <v>0.1378852</v>
      </c>
      <c r="D119" s="8">
        <v>4086.2</v>
      </c>
      <c r="E119" s="13">
        <f t="shared" si="1"/>
        <v>563.42650424</v>
      </c>
    </row>
    <row r="120" spans="1:5" ht="15">
      <c r="A120" s="39">
        <v>5.3</v>
      </c>
      <c r="B120" s="45" t="s">
        <v>36</v>
      </c>
      <c r="C120" s="34">
        <v>0.2227</v>
      </c>
      <c r="D120" s="8">
        <v>4086.2</v>
      </c>
      <c r="E120" s="13">
        <f t="shared" si="1"/>
        <v>909.99674</v>
      </c>
    </row>
    <row r="121" spans="1:5" ht="15">
      <c r="A121" s="39">
        <v>5.4</v>
      </c>
      <c r="B121" s="45" t="s">
        <v>37</v>
      </c>
      <c r="C121" s="34">
        <v>0.2744</v>
      </c>
      <c r="D121" s="8">
        <v>4086.2</v>
      </c>
      <c r="E121" s="13">
        <f t="shared" si="1"/>
        <v>1121.25328</v>
      </c>
    </row>
    <row r="122" spans="1:5" ht="15">
      <c r="A122" s="40">
        <v>6</v>
      </c>
      <c r="B122" s="43" t="s">
        <v>54</v>
      </c>
      <c r="C122" s="33">
        <f>C130*18.5%</f>
        <v>2.6584499999999998</v>
      </c>
      <c r="D122" s="8">
        <v>4086.2</v>
      </c>
      <c r="E122" s="52">
        <f t="shared" si="1"/>
        <v>10862.958389999998</v>
      </c>
    </row>
    <row r="123" spans="1:5" ht="15">
      <c r="A123" s="44">
        <v>6.1</v>
      </c>
      <c r="B123" s="43" t="s">
        <v>128</v>
      </c>
      <c r="C123" s="33">
        <f>C130*9.85%</f>
        <v>1.4154449999999998</v>
      </c>
      <c r="D123" s="8">
        <v>4086.2</v>
      </c>
      <c r="E123" s="52">
        <f t="shared" si="1"/>
        <v>5783.791358999999</v>
      </c>
    </row>
    <row r="124" spans="1:5" ht="15">
      <c r="A124" s="40">
        <v>7</v>
      </c>
      <c r="B124" s="43" t="s">
        <v>38</v>
      </c>
      <c r="C124" s="33">
        <v>0.009</v>
      </c>
      <c r="D124" s="8">
        <v>4086.2</v>
      </c>
      <c r="E124" s="52">
        <v>36.83</v>
      </c>
    </row>
    <row r="125" spans="1:5" ht="15">
      <c r="A125" s="40">
        <v>8</v>
      </c>
      <c r="B125" s="43" t="s">
        <v>39</v>
      </c>
      <c r="C125" s="37">
        <f>C124+C122+C117+C109+C105+C91+C80</f>
        <v>14.19047108</v>
      </c>
      <c r="D125" s="8">
        <v>4086.2</v>
      </c>
      <c r="E125" s="52">
        <f>E80+E91+E105+E109+E117+E122+E124</f>
        <v>57985.157127096</v>
      </c>
    </row>
    <row r="126" spans="1:5" ht="15">
      <c r="A126" s="47">
        <v>9</v>
      </c>
      <c r="B126" s="45" t="s">
        <v>40</v>
      </c>
      <c r="C126" s="34">
        <v>0.1561</v>
      </c>
      <c r="D126" s="8">
        <v>4086.2</v>
      </c>
      <c r="E126" s="13">
        <f t="shared" si="1"/>
        <v>637.8558199999999</v>
      </c>
    </row>
    <row r="127" spans="1:5" ht="15">
      <c r="A127" s="47">
        <v>10</v>
      </c>
      <c r="B127" s="45" t="s">
        <v>55</v>
      </c>
      <c r="C127" s="34">
        <v>0.0234</v>
      </c>
      <c r="D127" s="8">
        <v>4086.2</v>
      </c>
      <c r="E127" s="13">
        <v>95.68</v>
      </c>
    </row>
    <row r="128" spans="1:5" ht="15">
      <c r="A128" s="40">
        <v>11</v>
      </c>
      <c r="B128" s="69" t="s">
        <v>41</v>
      </c>
      <c r="C128" s="33">
        <f>C125+C126+C127</f>
        <v>14.369971080000001</v>
      </c>
      <c r="D128" s="8">
        <v>4086.2</v>
      </c>
      <c r="E128" s="52">
        <f>E125+E126+E127</f>
        <v>58718.692947095995</v>
      </c>
    </row>
    <row r="129" ht="15">
      <c r="C129" s="73"/>
    </row>
    <row r="130" ht="15">
      <c r="C130" s="74">
        <v>14.37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0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49.140625" style="0" customWidth="1"/>
    <col min="3" max="3" width="21.140625" style="0" hidden="1" customWidth="1"/>
    <col min="4" max="4" width="18.28125" style="0" hidden="1" customWidth="1"/>
    <col min="5" max="5" width="25.7109375" style="0" customWidth="1"/>
  </cols>
  <sheetData>
    <row r="1" spans="1:5" ht="38.25" customHeight="1" thickBot="1">
      <c r="A1" s="99" t="s">
        <v>126</v>
      </c>
      <c r="B1" s="104"/>
      <c r="C1" s="104"/>
      <c r="D1" s="104"/>
      <c r="E1" s="104"/>
    </row>
    <row r="2" ht="15">
      <c r="B2" t="s">
        <v>153</v>
      </c>
    </row>
    <row r="3" spans="1:5" ht="15" hidden="1">
      <c r="A3" s="103" t="s">
        <v>96</v>
      </c>
      <c r="B3" s="103"/>
      <c r="C3" s="103"/>
      <c r="D3" s="103"/>
      <c r="E3" s="103"/>
    </row>
    <row r="5" spans="1:5" ht="15">
      <c r="A5" s="101" t="s">
        <v>100</v>
      </c>
      <c r="B5" s="101"/>
      <c r="C5" s="101"/>
      <c r="D5" s="101"/>
      <c r="E5" s="101"/>
    </row>
    <row r="6" spans="1:5" ht="15">
      <c r="A6" s="15"/>
      <c r="B6" s="15"/>
      <c r="C6" s="15"/>
      <c r="D6" s="15"/>
      <c r="E6" s="15"/>
    </row>
    <row r="7" spans="1:5" ht="15">
      <c r="A7" s="96" t="s">
        <v>1</v>
      </c>
      <c r="B7" s="96"/>
      <c r="C7" s="8"/>
      <c r="D7" s="8"/>
      <c r="E7" s="9">
        <v>4739.9</v>
      </c>
    </row>
    <row r="8" spans="1:5" ht="15">
      <c r="A8" s="96" t="s">
        <v>2</v>
      </c>
      <c r="B8" s="96"/>
      <c r="C8" s="8"/>
      <c r="D8" s="8"/>
      <c r="E8" s="9">
        <v>10.47</v>
      </c>
    </row>
    <row r="9" spans="1:5" ht="15">
      <c r="A9" s="97"/>
      <c r="B9" s="97"/>
      <c r="C9" s="8"/>
      <c r="D9" s="8"/>
      <c r="E9" s="14">
        <f>E7*E8</f>
        <v>49626.753</v>
      </c>
    </row>
    <row r="10" spans="1:5" ht="58.5" customHeight="1">
      <c r="A10" s="10" t="s">
        <v>43</v>
      </c>
      <c r="B10" s="11" t="s">
        <v>3</v>
      </c>
      <c r="C10" s="98" t="s">
        <v>42</v>
      </c>
      <c r="D10" s="98"/>
      <c r="E10" s="98"/>
    </row>
    <row r="11" spans="1:5" ht="15">
      <c r="A11" s="42">
        <v>1</v>
      </c>
      <c r="B11" s="43" t="s">
        <v>44</v>
      </c>
      <c r="C11" s="33">
        <f>SUM(C14:C22)</f>
        <v>2.5324596000000006</v>
      </c>
      <c r="D11" s="8">
        <v>4739.9</v>
      </c>
      <c r="E11" s="52">
        <f>C11*D11</f>
        <v>12003.605258040001</v>
      </c>
    </row>
    <row r="12" spans="1:5" ht="15">
      <c r="A12" s="2"/>
      <c r="B12" s="2" t="s">
        <v>4</v>
      </c>
      <c r="C12" s="49"/>
      <c r="D12" s="8">
        <f>E7</f>
        <v>4739.9</v>
      </c>
      <c r="E12" s="13">
        <f aca="true" t="shared" si="0" ref="E12:E66">C12*D12</f>
        <v>0</v>
      </c>
    </row>
    <row r="13" spans="1:5" ht="15">
      <c r="A13" s="3">
        <v>1.1</v>
      </c>
      <c r="B13" s="2" t="s">
        <v>45</v>
      </c>
      <c r="C13" s="5">
        <f>C14+C15</f>
        <v>1.8498</v>
      </c>
      <c r="D13" s="8">
        <f>E7</f>
        <v>4739.9</v>
      </c>
      <c r="E13" s="13">
        <f t="shared" si="0"/>
        <v>8767.86702</v>
      </c>
    </row>
    <row r="14" spans="1:5" ht="15">
      <c r="A14" s="2"/>
      <c r="B14" s="2" t="s">
        <v>5</v>
      </c>
      <c r="C14" s="6">
        <v>1.5437</v>
      </c>
      <c r="D14" s="8">
        <f>E7</f>
        <v>4739.9</v>
      </c>
      <c r="E14" s="13">
        <f t="shared" si="0"/>
        <v>7316.98363</v>
      </c>
    </row>
    <row r="15" spans="1:5" ht="15">
      <c r="A15" s="2"/>
      <c r="B15" s="2" t="s">
        <v>6</v>
      </c>
      <c r="C15" s="6">
        <v>0.3061</v>
      </c>
      <c r="D15" s="8">
        <f>E7</f>
        <v>4739.9</v>
      </c>
      <c r="E15" s="13">
        <f t="shared" si="0"/>
        <v>1450.8833899999997</v>
      </c>
    </row>
    <row r="16" spans="1:5" ht="15">
      <c r="A16" s="2">
        <v>1.2</v>
      </c>
      <c r="B16" s="4" t="s">
        <v>125</v>
      </c>
      <c r="C16" s="6">
        <f>(C14+C15)*0.202</f>
        <v>0.37365960000000004</v>
      </c>
      <c r="D16" s="8">
        <f>E7</f>
        <v>4739.9</v>
      </c>
      <c r="E16" s="13">
        <f t="shared" si="0"/>
        <v>1771.10913804</v>
      </c>
    </row>
    <row r="17" spans="1:5" ht="15">
      <c r="A17" s="2">
        <v>1.3</v>
      </c>
      <c r="B17" s="2" t="s">
        <v>7</v>
      </c>
      <c r="C17" s="7">
        <v>0.0144</v>
      </c>
      <c r="D17" s="8">
        <f>E7</f>
        <v>4739.9</v>
      </c>
      <c r="E17" s="13">
        <f t="shared" si="0"/>
        <v>68.25456</v>
      </c>
    </row>
    <row r="18" spans="1:5" ht="15">
      <c r="A18" s="2">
        <v>1.4</v>
      </c>
      <c r="B18" s="2" t="s">
        <v>8</v>
      </c>
      <c r="C18" s="7">
        <v>0.1122</v>
      </c>
      <c r="D18" s="8">
        <f>E7</f>
        <v>4739.9</v>
      </c>
      <c r="E18" s="13">
        <f t="shared" si="0"/>
        <v>531.8167799999999</v>
      </c>
    </row>
    <row r="19" spans="1:5" ht="15">
      <c r="A19" s="2">
        <v>1.5</v>
      </c>
      <c r="B19" s="39" t="s">
        <v>9</v>
      </c>
      <c r="C19" s="34">
        <v>0.007</v>
      </c>
      <c r="D19" s="8">
        <f>E7</f>
        <v>4739.9</v>
      </c>
      <c r="E19" s="13">
        <f t="shared" si="0"/>
        <v>33.1793</v>
      </c>
    </row>
    <row r="20" spans="1:5" ht="15">
      <c r="A20" s="2">
        <v>1.6</v>
      </c>
      <c r="B20" s="39" t="s">
        <v>10</v>
      </c>
      <c r="C20" s="34">
        <v>0.075</v>
      </c>
      <c r="D20" s="8">
        <f>E7</f>
        <v>4739.9</v>
      </c>
      <c r="E20" s="13">
        <f t="shared" si="0"/>
        <v>355.49249999999995</v>
      </c>
    </row>
    <row r="21" spans="1:5" ht="15">
      <c r="A21" s="2">
        <v>1.7</v>
      </c>
      <c r="B21" s="39" t="s">
        <v>11</v>
      </c>
      <c r="C21" s="35">
        <v>0.1004</v>
      </c>
      <c r="D21" s="8">
        <f>E7</f>
        <v>4739.9</v>
      </c>
      <c r="E21" s="13">
        <f t="shared" si="0"/>
        <v>475.88595999999995</v>
      </c>
    </row>
    <row r="22" spans="1:5" ht="15">
      <c r="A22" s="2">
        <v>1.8</v>
      </c>
      <c r="B22" s="39" t="s">
        <v>46</v>
      </c>
      <c r="C22" s="34"/>
      <c r="D22" s="8">
        <f>E7</f>
        <v>4739.9</v>
      </c>
      <c r="E22" s="13">
        <f t="shared" si="0"/>
        <v>0</v>
      </c>
    </row>
    <row r="23" spans="1:5" ht="15">
      <c r="A23" s="40">
        <v>2</v>
      </c>
      <c r="B23" s="44" t="s">
        <v>12</v>
      </c>
      <c r="C23" s="33">
        <f>SUM(C24:C37)</f>
        <v>1.8464999999999998</v>
      </c>
      <c r="D23" s="8">
        <f>E7</f>
        <v>4739.9</v>
      </c>
      <c r="E23" s="52">
        <f t="shared" si="0"/>
        <v>8752.225349999999</v>
      </c>
    </row>
    <row r="24" spans="1:5" ht="15">
      <c r="A24" s="39">
        <v>2.1</v>
      </c>
      <c r="B24" s="39" t="s">
        <v>13</v>
      </c>
      <c r="C24" s="34">
        <v>0.601</v>
      </c>
      <c r="D24" s="8">
        <f>E7</f>
        <v>4739.9</v>
      </c>
      <c r="E24" s="13">
        <f t="shared" si="0"/>
        <v>2848.6798999999996</v>
      </c>
    </row>
    <row r="25" spans="1:5" ht="15">
      <c r="A25" s="39">
        <v>2.2</v>
      </c>
      <c r="B25" s="39" t="s">
        <v>14</v>
      </c>
      <c r="C25" s="34">
        <v>0.2161</v>
      </c>
      <c r="D25" s="8">
        <f>E7</f>
        <v>4739.9</v>
      </c>
      <c r="E25" s="13">
        <f t="shared" si="0"/>
        <v>1024.2923899999998</v>
      </c>
    </row>
    <row r="26" spans="1:5" ht="15">
      <c r="A26" s="39">
        <v>2.3</v>
      </c>
      <c r="B26" s="45" t="s">
        <v>15</v>
      </c>
      <c r="C26" s="34">
        <v>0.553</v>
      </c>
      <c r="D26" s="8">
        <f>E7</f>
        <v>4739.9</v>
      </c>
      <c r="E26" s="13">
        <f t="shared" si="0"/>
        <v>2621.1647</v>
      </c>
    </row>
    <row r="27" spans="1:5" ht="15">
      <c r="A27" s="39">
        <v>2.4</v>
      </c>
      <c r="B27" s="45" t="s">
        <v>47</v>
      </c>
      <c r="C27" s="34">
        <v>0.0288</v>
      </c>
      <c r="D27" s="8">
        <f>E7</f>
        <v>4739.9</v>
      </c>
      <c r="E27" s="13">
        <f t="shared" si="0"/>
        <v>136.50912</v>
      </c>
    </row>
    <row r="28" spans="1:5" ht="15">
      <c r="A28" s="39">
        <v>2.5</v>
      </c>
      <c r="B28" s="39" t="s">
        <v>16</v>
      </c>
      <c r="C28" s="34">
        <v>0.2332</v>
      </c>
      <c r="D28" s="12">
        <f>E7</f>
        <v>4739.9</v>
      </c>
      <c r="E28" s="13">
        <f t="shared" si="0"/>
        <v>1105.34468</v>
      </c>
    </row>
    <row r="29" spans="1:5" ht="15">
      <c r="A29" s="39">
        <v>2.6</v>
      </c>
      <c r="B29" s="39" t="s">
        <v>48</v>
      </c>
      <c r="C29" s="34">
        <v>0.0469</v>
      </c>
      <c r="D29" s="8">
        <f>E7</f>
        <v>4739.9</v>
      </c>
      <c r="E29" s="13">
        <f t="shared" si="0"/>
        <v>222.30130999999997</v>
      </c>
    </row>
    <row r="30" spans="1:5" ht="23.25">
      <c r="A30" s="39">
        <v>2.7</v>
      </c>
      <c r="B30" s="45" t="s">
        <v>17</v>
      </c>
      <c r="C30" s="34">
        <v>0.0092</v>
      </c>
      <c r="D30" s="8">
        <f>D29</f>
        <v>4739.9</v>
      </c>
      <c r="E30" s="13">
        <f t="shared" si="0"/>
        <v>43.607079999999996</v>
      </c>
    </row>
    <row r="31" spans="1:5" ht="15">
      <c r="A31" s="39">
        <v>2.8</v>
      </c>
      <c r="B31" s="39" t="s">
        <v>49</v>
      </c>
      <c r="C31" s="34">
        <v>0.0282</v>
      </c>
      <c r="D31" s="8">
        <f>D30</f>
        <v>4739.9</v>
      </c>
      <c r="E31" s="13">
        <f t="shared" si="0"/>
        <v>133.66518</v>
      </c>
    </row>
    <row r="32" spans="1:5" ht="15">
      <c r="A32" s="39">
        <v>2.9</v>
      </c>
      <c r="B32" s="39" t="s">
        <v>18</v>
      </c>
      <c r="C32" s="34">
        <v>0.0484</v>
      </c>
      <c r="D32" s="8">
        <f>D30</f>
        <v>4739.9</v>
      </c>
      <c r="E32" s="13">
        <f t="shared" si="0"/>
        <v>229.41115999999997</v>
      </c>
    </row>
    <row r="33" spans="1:5" ht="15">
      <c r="A33" s="46" t="s">
        <v>50</v>
      </c>
      <c r="B33" s="39" t="s">
        <v>19</v>
      </c>
      <c r="C33" s="34">
        <v>0.0145</v>
      </c>
      <c r="D33" s="8">
        <f>D30</f>
        <v>4739.9</v>
      </c>
      <c r="E33" s="13">
        <f t="shared" si="0"/>
        <v>68.72855</v>
      </c>
    </row>
    <row r="34" spans="1:5" ht="15">
      <c r="A34" s="39">
        <v>2.11</v>
      </c>
      <c r="B34" s="45" t="s">
        <v>20</v>
      </c>
      <c r="C34" s="34">
        <v>0.0263</v>
      </c>
      <c r="D34" s="8">
        <f>D31</f>
        <v>4739.9</v>
      </c>
      <c r="E34" s="13">
        <f t="shared" si="0"/>
        <v>124.65937</v>
      </c>
    </row>
    <row r="35" spans="1:5" ht="15">
      <c r="A35" s="39">
        <v>2.12</v>
      </c>
      <c r="B35" s="39" t="s">
        <v>21</v>
      </c>
      <c r="C35" s="34">
        <v>0.021</v>
      </c>
      <c r="D35" s="8">
        <f>D34</f>
        <v>4739.9</v>
      </c>
      <c r="E35" s="13">
        <f t="shared" si="0"/>
        <v>99.5379</v>
      </c>
    </row>
    <row r="36" spans="1:5" ht="23.25">
      <c r="A36" s="39">
        <v>2.13</v>
      </c>
      <c r="B36" s="45" t="s">
        <v>22</v>
      </c>
      <c r="C36" s="34">
        <v>0.0199</v>
      </c>
      <c r="D36" s="8">
        <f>D34</f>
        <v>4739.9</v>
      </c>
      <c r="E36" s="13">
        <f t="shared" si="0"/>
        <v>94.32401</v>
      </c>
    </row>
    <row r="37" spans="1:5" ht="15">
      <c r="A37" s="39">
        <v>2.14</v>
      </c>
      <c r="B37" s="45" t="s">
        <v>46</v>
      </c>
      <c r="C37" s="34"/>
      <c r="D37" s="8">
        <f>D34</f>
        <v>4739.9</v>
      </c>
      <c r="E37" s="13">
        <f t="shared" si="0"/>
        <v>0</v>
      </c>
    </row>
    <row r="38" spans="1:5" ht="23.25">
      <c r="A38" s="40">
        <v>3</v>
      </c>
      <c r="B38" s="43" t="s">
        <v>23</v>
      </c>
      <c r="C38" s="33">
        <f>SUM(C39:C43)</f>
        <v>0</v>
      </c>
      <c r="D38" s="8">
        <f>D35</f>
        <v>4739.9</v>
      </c>
      <c r="E38" s="52">
        <f t="shared" si="0"/>
        <v>0</v>
      </c>
    </row>
    <row r="39" spans="1:5" ht="15" hidden="1">
      <c r="A39" s="39">
        <v>3.1</v>
      </c>
      <c r="B39" s="39" t="s">
        <v>24</v>
      </c>
      <c r="C39" s="34"/>
      <c r="D39" s="8">
        <f>D38</f>
        <v>4739.9</v>
      </c>
      <c r="E39" s="13">
        <f t="shared" si="0"/>
        <v>0</v>
      </c>
    </row>
    <row r="40" spans="1:5" ht="15" hidden="1">
      <c r="A40" s="39">
        <v>3.2</v>
      </c>
      <c r="B40" s="39" t="s">
        <v>25</v>
      </c>
      <c r="C40" s="34"/>
      <c r="D40" s="8">
        <f>D39</f>
        <v>4739.9</v>
      </c>
      <c r="E40" s="13">
        <f t="shared" si="0"/>
        <v>0</v>
      </c>
    </row>
    <row r="41" spans="1:5" ht="15" hidden="1">
      <c r="A41" s="39">
        <v>3.3</v>
      </c>
      <c r="B41" s="39" t="s">
        <v>26</v>
      </c>
      <c r="C41" s="34"/>
      <c r="D41" s="8">
        <f>D39</f>
        <v>4739.9</v>
      </c>
      <c r="E41" s="13">
        <f t="shared" si="0"/>
        <v>0</v>
      </c>
    </row>
    <row r="42" spans="1:5" ht="15" hidden="1">
      <c r="A42" s="39">
        <v>3.4</v>
      </c>
      <c r="B42" s="39" t="s">
        <v>27</v>
      </c>
      <c r="C42" s="34"/>
      <c r="D42" s="8">
        <f>D39</f>
        <v>4739.9</v>
      </c>
      <c r="E42" s="13">
        <f t="shared" si="0"/>
        <v>0</v>
      </c>
    </row>
    <row r="43" spans="1:5" ht="15" hidden="1">
      <c r="A43" s="39">
        <v>3.5</v>
      </c>
      <c r="B43" s="39" t="s">
        <v>28</v>
      </c>
      <c r="C43" s="34"/>
      <c r="D43" s="8">
        <f>D39</f>
        <v>4739.9</v>
      </c>
      <c r="E43" s="13">
        <f t="shared" si="0"/>
        <v>0</v>
      </c>
    </row>
    <row r="44" spans="1:5" ht="15">
      <c r="A44" s="40">
        <v>4</v>
      </c>
      <c r="B44" s="43" t="s">
        <v>29</v>
      </c>
      <c r="C44" s="33">
        <f>SUM(C45:C52)</f>
        <v>2.6076548000000006</v>
      </c>
      <c r="D44" s="8">
        <f>D41</f>
        <v>4739.9</v>
      </c>
      <c r="E44" s="52">
        <f t="shared" si="0"/>
        <v>12360.022986520002</v>
      </c>
    </row>
    <row r="45" spans="1:5" ht="23.25">
      <c r="A45" s="39">
        <v>4.1</v>
      </c>
      <c r="B45" s="45" t="s">
        <v>51</v>
      </c>
      <c r="C45" s="34">
        <v>1.6874</v>
      </c>
      <c r="D45" s="8">
        <f>D43</f>
        <v>4739.9</v>
      </c>
      <c r="E45" s="13">
        <f t="shared" si="0"/>
        <v>7998.10726</v>
      </c>
    </row>
    <row r="46" spans="1:5" ht="15">
      <c r="A46" s="39">
        <v>4.2</v>
      </c>
      <c r="B46" s="45" t="s">
        <v>125</v>
      </c>
      <c r="C46" s="34">
        <f>C45*0.202</f>
        <v>0.3408548</v>
      </c>
      <c r="D46" s="8">
        <f>D43</f>
        <v>4739.9</v>
      </c>
      <c r="E46" s="13">
        <f t="shared" si="0"/>
        <v>1615.6176665199998</v>
      </c>
    </row>
    <row r="47" spans="1:5" ht="15">
      <c r="A47" s="39">
        <v>4.3</v>
      </c>
      <c r="B47" s="39" t="s">
        <v>30</v>
      </c>
      <c r="C47" s="34">
        <v>0.2892</v>
      </c>
      <c r="D47" s="8">
        <f>D43</f>
        <v>4739.9</v>
      </c>
      <c r="E47" s="13">
        <f t="shared" si="0"/>
        <v>1370.77908</v>
      </c>
    </row>
    <row r="48" spans="1:5" ht="15">
      <c r="A48" s="39">
        <v>4.4</v>
      </c>
      <c r="B48" s="39" t="s">
        <v>31</v>
      </c>
      <c r="C48" s="34">
        <v>0.0212</v>
      </c>
      <c r="D48" s="8">
        <f>D43</f>
        <v>4739.9</v>
      </c>
      <c r="E48" s="13">
        <f t="shared" si="0"/>
        <v>100.48588</v>
      </c>
    </row>
    <row r="49" spans="1:5" ht="15">
      <c r="A49" s="39">
        <v>4.5</v>
      </c>
      <c r="B49" s="39" t="s">
        <v>32</v>
      </c>
      <c r="C49" s="34">
        <v>0.019</v>
      </c>
      <c r="D49" s="8">
        <f>D44</f>
        <v>4739.9</v>
      </c>
      <c r="E49" s="13">
        <f t="shared" si="0"/>
        <v>90.0581</v>
      </c>
    </row>
    <row r="50" spans="1:5" ht="15">
      <c r="A50" s="39">
        <v>4.6</v>
      </c>
      <c r="B50" s="39" t="s">
        <v>33</v>
      </c>
      <c r="C50" s="34">
        <v>0.0036000000000000003</v>
      </c>
      <c r="D50" s="8">
        <f>D44</f>
        <v>4739.9</v>
      </c>
      <c r="E50" s="13">
        <f t="shared" si="0"/>
        <v>17.06364</v>
      </c>
    </row>
    <row r="51" spans="1:5" ht="15">
      <c r="A51" s="39">
        <v>4.7</v>
      </c>
      <c r="B51" s="39" t="s">
        <v>34</v>
      </c>
      <c r="C51" s="34">
        <v>0.083</v>
      </c>
      <c r="D51" s="8">
        <f>D44</f>
        <v>4739.9</v>
      </c>
      <c r="E51" s="13">
        <f t="shared" si="0"/>
        <v>393.4117</v>
      </c>
    </row>
    <row r="52" spans="1:5" ht="15">
      <c r="A52" s="39">
        <v>4.8</v>
      </c>
      <c r="B52" s="39" t="s">
        <v>52</v>
      </c>
      <c r="C52" s="34">
        <v>0.1634</v>
      </c>
      <c r="D52" s="8">
        <f>D45</f>
        <v>4739.9</v>
      </c>
      <c r="E52" s="13">
        <f t="shared" si="0"/>
        <v>774.4996599999998</v>
      </c>
    </row>
    <row r="53" spans="1:5" ht="15">
      <c r="A53" s="40">
        <v>5</v>
      </c>
      <c r="B53" s="44" t="s">
        <v>35</v>
      </c>
      <c r="C53" s="33">
        <f>SUM(C54:C58)</f>
        <v>0.9995544000000001</v>
      </c>
      <c r="D53" s="8">
        <f>D43</f>
        <v>4739.9</v>
      </c>
      <c r="E53" s="52">
        <f t="shared" si="0"/>
        <v>4737.78790056</v>
      </c>
    </row>
    <row r="54" spans="1:5" ht="23.25">
      <c r="A54" s="39">
        <v>5.1</v>
      </c>
      <c r="B54" s="45" t="s">
        <v>53</v>
      </c>
      <c r="C54" s="34">
        <v>0.4572</v>
      </c>
      <c r="D54" s="8">
        <f>D43</f>
        <v>4739.9</v>
      </c>
      <c r="E54" s="13">
        <f t="shared" si="0"/>
        <v>2167.0822799999996</v>
      </c>
    </row>
    <row r="55" spans="1:5" ht="15">
      <c r="A55" s="39">
        <v>5.2</v>
      </c>
      <c r="B55" s="45" t="s">
        <v>125</v>
      </c>
      <c r="C55" s="34">
        <f>C54*0.202</f>
        <v>0.0923544</v>
      </c>
      <c r="D55" s="8">
        <f>D43</f>
        <v>4739.9</v>
      </c>
      <c r="E55" s="13">
        <f t="shared" si="0"/>
        <v>437.75062055999996</v>
      </c>
    </row>
    <row r="56" spans="1:5" ht="15">
      <c r="A56" s="39">
        <v>5.3</v>
      </c>
      <c r="B56" s="39" t="s">
        <v>36</v>
      </c>
      <c r="C56" s="34">
        <v>0.18</v>
      </c>
      <c r="D56" s="8">
        <f>D44</f>
        <v>4739.9</v>
      </c>
      <c r="E56" s="13">
        <f t="shared" si="0"/>
        <v>853.1819999999999</v>
      </c>
    </row>
    <row r="57" spans="1:5" ht="15">
      <c r="A57" s="39">
        <v>5.4</v>
      </c>
      <c r="B57" s="39" t="s">
        <v>37</v>
      </c>
      <c r="C57" s="34">
        <v>0.261</v>
      </c>
      <c r="D57" s="8">
        <f>D45</f>
        <v>4739.9</v>
      </c>
      <c r="E57" s="13">
        <f t="shared" si="0"/>
        <v>1237.1139</v>
      </c>
    </row>
    <row r="58" spans="1:5" ht="15">
      <c r="A58" s="39">
        <v>5.5</v>
      </c>
      <c r="B58" s="39" t="s">
        <v>46</v>
      </c>
      <c r="C58" s="34">
        <v>0.009</v>
      </c>
      <c r="D58" s="8">
        <f>D48</f>
        <v>4739.9</v>
      </c>
      <c r="E58" s="13">
        <f t="shared" si="0"/>
        <v>42.659099999999995</v>
      </c>
    </row>
    <row r="59" spans="1:5" ht="15">
      <c r="A59" s="40">
        <v>6</v>
      </c>
      <c r="B59" s="43" t="s">
        <v>54</v>
      </c>
      <c r="C59" s="33">
        <v>2.2401</v>
      </c>
      <c r="D59" s="8">
        <f>D48</f>
        <v>4739.9</v>
      </c>
      <c r="E59" s="52">
        <f t="shared" si="0"/>
        <v>10617.849989999999</v>
      </c>
    </row>
    <row r="60" spans="1:5" ht="15">
      <c r="A60" s="2">
        <v>6.1</v>
      </c>
      <c r="B60" s="4" t="s">
        <v>128</v>
      </c>
      <c r="C60" s="33">
        <f>10.47*9.85%</f>
        <v>1.031295</v>
      </c>
      <c r="D60" s="8">
        <f>D48</f>
        <v>4739.9</v>
      </c>
      <c r="E60" s="13">
        <f t="shared" si="0"/>
        <v>4888.2351705</v>
      </c>
    </row>
    <row r="61" spans="1:5" ht="15">
      <c r="A61" s="40">
        <v>7</v>
      </c>
      <c r="B61" s="44" t="s">
        <v>38</v>
      </c>
      <c r="C61" s="33">
        <v>0.009</v>
      </c>
      <c r="D61" s="8">
        <f>D50</f>
        <v>4739.9</v>
      </c>
      <c r="E61" s="52">
        <f t="shared" si="0"/>
        <v>42.659099999999995</v>
      </c>
    </row>
    <row r="62" spans="1:5" ht="15">
      <c r="A62" s="40">
        <v>8</v>
      </c>
      <c r="B62" s="44" t="s">
        <v>39</v>
      </c>
      <c r="C62" s="37">
        <f>C61+C59+C53+C44+C38+C23+C11</f>
        <v>10.2352688</v>
      </c>
      <c r="D62" s="8">
        <f>D52</f>
        <v>4739.9</v>
      </c>
      <c r="E62" s="52">
        <f t="shared" si="0"/>
        <v>48514.15058512</v>
      </c>
    </row>
    <row r="63" spans="1:5" ht="15">
      <c r="A63" s="47">
        <v>9</v>
      </c>
      <c r="B63" s="39" t="s">
        <v>40</v>
      </c>
      <c r="C63" s="34">
        <v>0.2041</v>
      </c>
      <c r="D63" s="8">
        <f>D52</f>
        <v>4739.9</v>
      </c>
      <c r="E63" s="13">
        <f t="shared" si="0"/>
        <v>967.41359</v>
      </c>
    </row>
    <row r="64" spans="1:5" ht="15">
      <c r="A64" s="47">
        <v>10</v>
      </c>
      <c r="B64" s="39" t="s">
        <v>55</v>
      </c>
      <c r="C64" s="34">
        <f>C63*15%</f>
        <v>0.030615</v>
      </c>
      <c r="D64" s="8">
        <f>D53</f>
        <v>4739.9</v>
      </c>
      <c r="E64" s="13">
        <f t="shared" si="0"/>
        <v>145.11203849999998</v>
      </c>
    </row>
    <row r="65" spans="1:5" ht="15">
      <c r="A65" s="40">
        <v>11</v>
      </c>
      <c r="B65" s="40" t="s">
        <v>41</v>
      </c>
      <c r="C65" s="33">
        <f>C62+C63+C64</f>
        <v>10.4699838</v>
      </c>
      <c r="D65" s="8">
        <f>D54</f>
        <v>4739.9</v>
      </c>
      <c r="E65" s="52">
        <f t="shared" si="0"/>
        <v>49626.67621362</v>
      </c>
    </row>
    <row r="66" spans="1:5" ht="15">
      <c r="A66" s="39"/>
      <c r="B66" s="45" t="s">
        <v>56</v>
      </c>
      <c r="C66" s="38">
        <v>10.47</v>
      </c>
      <c r="D66" s="8">
        <f>D55</f>
        <v>4739.9</v>
      </c>
      <c r="E66" s="13">
        <f t="shared" si="0"/>
        <v>49626.753</v>
      </c>
    </row>
    <row r="67" spans="1:5" ht="15" hidden="1">
      <c r="A67" s="103" t="s">
        <v>96</v>
      </c>
      <c r="B67" s="103"/>
      <c r="C67" s="103"/>
      <c r="D67" s="103"/>
      <c r="E67" s="103"/>
    </row>
    <row r="70" spans="1:5" ht="54.75" customHeight="1" thickBot="1">
      <c r="A70" s="99" t="s">
        <v>145</v>
      </c>
      <c r="B70" s="100"/>
      <c r="C70" s="100"/>
      <c r="D70" s="100"/>
      <c r="E70" s="100"/>
    </row>
    <row r="71" ht="15">
      <c r="A71" t="s">
        <v>146</v>
      </c>
    </row>
    <row r="72" spans="1:5" ht="15">
      <c r="A72" s="103" t="s">
        <v>96</v>
      </c>
      <c r="B72" s="103"/>
      <c r="C72" s="103"/>
      <c r="D72" s="103"/>
      <c r="E72" s="103"/>
    </row>
    <row r="74" spans="1:5" ht="15">
      <c r="A74" s="101" t="s">
        <v>100</v>
      </c>
      <c r="B74" s="101"/>
      <c r="C74" s="101"/>
      <c r="D74" s="101"/>
      <c r="E74" s="101"/>
    </row>
    <row r="75" spans="1:5" ht="15">
      <c r="A75" s="15"/>
      <c r="B75" s="15"/>
      <c r="C75" s="15"/>
      <c r="D75" s="15"/>
      <c r="E75" s="15"/>
    </row>
    <row r="76" spans="1:5" ht="15">
      <c r="A76" s="96" t="s">
        <v>1</v>
      </c>
      <c r="B76" s="96"/>
      <c r="C76" s="8"/>
      <c r="D76" s="8"/>
      <c r="E76" s="9">
        <v>4739.9</v>
      </c>
    </row>
    <row r="77" spans="1:5" ht="15">
      <c r="A77" s="96" t="s">
        <v>2</v>
      </c>
      <c r="B77" s="96"/>
      <c r="C77" s="8"/>
      <c r="D77" s="8"/>
      <c r="E77" s="9">
        <v>11.71</v>
      </c>
    </row>
    <row r="78" spans="1:5" ht="15">
      <c r="A78" s="97"/>
      <c r="B78" s="97"/>
      <c r="C78" s="8"/>
      <c r="D78" s="8"/>
      <c r="E78" s="14">
        <f>E76*E77</f>
        <v>55504.229</v>
      </c>
    </row>
    <row r="79" spans="1:5" ht="45" customHeight="1">
      <c r="A79" s="10" t="s">
        <v>43</v>
      </c>
      <c r="B79" s="11" t="s">
        <v>3</v>
      </c>
      <c r="C79" s="98" t="s">
        <v>42</v>
      </c>
      <c r="D79" s="98"/>
      <c r="E79" s="98"/>
    </row>
    <row r="80" spans="1:5" ht="15">
      <c r="A80" s="42">
        <v>1</v>
      </c>
      <c r="B80" s="43" t="s">
        <v>44</v>
      </c>
      <c r="C80" s="33">
        <f>SUM(C83:C90)</f>
        <v>3.0339928</v>
      </c>
      <c r="D80" s="8">
        <v>4739.9</v>
      </c>
      <c r="E80" s="52">
        <f>C80*D80</f>
        <v>14380.82247272</v>
      </c>
    </row>
    <row r="81" spans="1:5" ht="15">
      <c r="A81" s="60"/>
      <c r="B81" s="61" t="s">
        <v>4</v>
      </c>
      <c r="C81" s="62"/>
      <c r="D81" s="8">
        <f>E76</f>
        <v>4739.9</v>
      </c>
      <c r="E81" s="13"/>
    </row>
    <row r="82" spans="1:5" ht="15">
      <c r="A82" s="3">
        <v>1.1</v>
      </c>
      <c r="B82" s="4" t="s">
        <v>45</v>
      </c>
      <c r="C82" s="5">
        <f>C83+C84</f>
        <v>2.2564</v>
      </c>
      <c r="D82" s="8">
        <f>E76</f>
        <v>4739.9</v>
      </c>
      <c r="E82" s="13">
        <f aca="true" t="shared" si="1" ref="E82:E127">C82*D82</f>
        <v>10695.11036</v>
      </c>
    </row>
    <row r="83" spans="1:5" ht="15">
      <c r="A83" s="2"/>
      <c r="B83" s="4" t="s">
        <v>5</v>
      </c>
      <c r="C83" s="6">
        <v>1.6217</v>
      </c>
      <c r="D83" s="8">
        <f>E76</f>
        <v>4739.9</v>
      </c>
      <c r="E83" s="13">
        <f t="shared" si="1"/>
        <v>7686.695829999999</v>
      </c>
    </row>
    <row r="84" spans="1:5" ht="15">
      <c r="A84" s="2"/>
      <c r="B84" s="4" t="s">
        <v>6</v>
      </c>
      <c r="C84" s="6">
        <v>0.6347</v>
      </c>
      <c r="D84" s="8">
        <f>E76</f>
        <v>4739.9</v>
      </c>
      <c r="E84" s="13">
        <f t="shared" si="1"/>
        <v>3008.41453</v>
      </c>
    </row>
    <row r="85" spans="1:5" ht="15">
      <c r="A85" s="2">
        <v>1.2</v>
      </c>
      <c r="B85" s="4" t="s">
        <v>125</v>
      </c>
      <c r="C85" s="6">
        <f>(C83+C84)*0.202</f>
        <v>0.45579280000000005</v>
      </c>
      <c r="D85" s="8">
        <f>E76</f>
        <v>4739.9</v>
      </c>
      <c r="E85" s="13">
        <f t="shared" si="1"/>
        <v>2160.41229272</v>
      </c>
    </row>
    <row r="86" spans="1:5" ht="23.25">
      <c r="A86" s="2">
        <v>1.3</v>
      </c>
      <c r="B86" s="4" t="s">
        <v>147</v>
      </c>
      <c r="C86" s="6">
        <v>0.0143</v>
      </c>
      <c r="D86" s="8">
        <f>E76</f>
        <v>4739.9</v>
      </c>
      <c r="E86" s="13">
        <f t="shared" si="1"/>
        <v>67.78057</v>
      </c>
    </row>
    <row r="87" spans="1:5" ht="15">
      <c r="A87" s="2">
        <v>1.4</v>
      </c>
      <c r="B87" s="45" t="s">
        <v>9</v>
      </c>
      <c r="C87" s="34">
        <v>0.0012</v>
      </c>
      <c r="D87" s="8">
        <f>E76</f>
        <v>4739.9</v>
      </c>
      <c r="E87" s="13">
        <f t="shared" si="1"/>
        <v>5.687879999999999</v>
      </c>
    </row>
    <row r="88" spans="1:5" ht="15">
      <c r="A88" s="2">
        <v>1.5</v>
      </c>
      <c r="B88" s="45" t="s">
        <v>10</v>
      </c>
      <c r="C88" s="34">
        <v>0.0816</v>
      </c>
      <c r="D88" s="8">
        <f>E76</f>
        <v>4739.9</v>
      </c>
      <c r="E88" s="13">
        <f t="shared" si="1"/>
        <v>386.77584</v>
      </c>
    </row>
    <row r="89" spans="1:5" ht="15">
      <c r="A89" s="2">
        <v>1.6</v>
      </c>
      <c r="B89" s="45" t="s">
        <v>148</v>
      </c>
      <c r="C89" s="34">
        <v>0.1164</v>
      </c>
      <c r="D89" s="8">
        <f>E76</f>
        <v>4739.9</v>
      </c>
      <c r="E89" s="13">
        <f t="shared" si="1"/>
        <v>551.7243599999999</v>
      </c>
    </row>
    <row r="90" spans="1:5" ht="15">
      <c r="A90" s="2">
        <v>1.7</v>
      </c>
      <c r="B90" s="45" t="s">
        <v>149</v>
      </c>
      <c r="C90" s="63">
        <v>0.1083</v>
      </c>
      <c r="D90" s="8">
        <f>E76</f>
        <v>4739.9</v>
      </c>
      <c r="E90" s="13">
        <f t="shared" si="1"/>
        <v>513.3311699999999</v>
      </c>
    </row>
    <row r="91" spans="1:5" ht="15">
      <c r="A91" s="40">
        <v>2</v>
      </c>
      <c r="B91" s="43" t="s">
        <v>12</v>
      </c>
      <c r="C91" s="33">
        <f>SUM(C92:C104)</f>
        <v>2.1762</v>
      </c>
      <c r="D91" s="8">
        <f>E76</f>
        <v>4739.9</v>
      </c>
      <c r="E91" s="52">
        <f t="shared" si="1"/>
        <v>10314.97038</v>
      </c>
    </row>
    <row r="92" spans="1:5" ht="15">
      <c r="A92" s="39">
        <v>2.1</v>
      </c>
      <c r="B92" s="45" t="s">
        <v>13</v>
      </c>
      <c r="C92" s="34">
        <v>0.6191</v>
      </c>
      <c r="D92" s="8">
        <f>E76</f>
        <v>4739.9</v>
      </c>
      <c r="E92" s="13">
        <f t="shared" si="1"/>
        <v>2934.4720899999998</v>
      </c>
    </row>
    <row r="93" spans="1:5" ht="15">
      <c r="A93" s="39">
        <v>2.2</v>
      </c>
      <c r="B93" s="45" t="s">
        <v>14</v>
      </c>
      <c r="C93" s="34">
        <v>0.2333</v>
      </c>
      <c r="D93" s="8">
        <f>E76</f>
        <v>4739.9</v>
      </c>
      <c r="E93" s="13">
        <f t="shared" si="1"/>
        <v>1105.8186699999999</v>
      </c>
    </row>
    <row r="94" spans="1:5" ht="15">
      <c r="A94" s="39">
        <v>2.3</v>
      </c>
      <c r="B94" s="45" t="s">
        <v>15</v>
      </c>
      <c r="C94" s="34">
        <v>0.6167</v>
      </c>
      <c r="D94" s="8">
        <f>E76</f>
        <v>4739.9</v>
      </c>
      <c r="E94" s="13">
        <f t="shared" si="1"/>
        <v>2923.09633</v>
      </c>
    </row>
    <row r="95" spans="1:5" ht="15">
      <c r="A95" s="39">
        <v>2.4</v>
      </c>
      <c r="B95" s="45" t="s">
        <v>47</v>
      </c>
      <c r="C95" s="34">
        <v>0.0334</v>
      </c>
      <c r="D95" s="8">
        <f>E76</f>
        <v>4739.9</v>
      </c>
      <c r="E95" s="13">
        <f t="shared" si="1"/>
        <v>158.31266</v>
      </c>
    </row>
    <row r="96" spans="1:5" ht="15">
      <c r="A96" s="39">
        <v>2.5</v>
      </c>
      <c r="B96" s="45" t="s">
        <v>16</v>
      </c>
      <c r="C96" s="34">
        <v>0.2607</v>
      </c>
      <c r="D96" s="8">
        <f>E76</f>
        <v>4739.9</v>
      </c>
      <c r="E96" s="13">
        <f t="shared" si="1"/>
        <v>1235.69193</v>
      </c>
    </row>
    <row r="97" spans="1:5" ht="15">
      <c r="A97" s="39">
        <v>2.6</v>
      </c>
      <c r="B97" s="45" t="s">
        <v>48</v>
      </c>
      <c r="C97" s="34">
        <v>0.0834</v>
      </c>
      <c r="D97" s="12">
        <f>E76</f>
        <v>4739.9</v>
      </c>
      <c r="E97" s="13">
        <f t="shared" si="1"/>
        <v>395.30766</v>
      </c>
    </row>
    <row r="98" spans="1:5" ht="23.25">
      <c r="A98" s="39">
        <v>2.7</v>
      </c>
      <c r="B98" s="45" t="s">
        <v>17</v>
      </c>
      <c r="C98" s="34">
        <v>0.0092</v>
      </c>
      <c r="D98" s="8">
        <f>E76</f>
        <v>4739.9</v>
      </c>
      <c r="E98" s="13">
        <f t="shared" si="1"/>
        <v>43.607079999999996</v>
      </c>
    </row>
    <row r="99" spans="1:5" ht="15">
      <c r="A99" s="39">
        <v>2.8</v>
      </c>
      <c r="B99" s="45" t="s">
        <v>150</v>
      </c>
      <c r="C99" s="34">
        <v>0.1347</v>
      </c>
      <c r="D99" s="8">
        <f>D98</f>
        <v>4739.9</v>
      </c>
      <c r="E99" s="13">
        <f t="shared" si="1"/>
        <v>638.4645299999999</v>
      </c>
    </row>
    <row r="100" spans="1:5" ht="15">
      <c r="A100" s="39">
        <v>2.9</v>
      </c>
      <c r="B100" s="45" t="s">
        <v>18</v>
      </c>
      <c r="C100" s="34">
        <v>0.0483</v>
      </c>
      <c r="D100" s="8">
        <f>D99</f>
        <v>4739.9</v>
      </c>
      <c r="E100" s="13">
        <f t="shared" si="1"/>
        <v>228.93717</v>
      </c>
    </row>
    <row r="101" spans="1:5" ht="15">
      <c r="A101" s="46" t="s">
        <v>50</v>
      </c>
      <c r="B101" s="45" t="s">
        <v>19</v>
      </c>
      <c r="C101" s="34">
        <v>0.0144</v>
      </c>
      <c r="D101" s="8">
        <f>D99</f>
        <v>4739.9</v>
      </c>
      <c r="E101" s="13">
        <f t="shared" si="1"/>
        <v>68.25456</v>
      </c>
    </row>
    <row r="102" spans="1:5" ht="15">
      <c r="A102" s="39">
        <v>2.11</v>
      </c>
      <c r="B102" s="45" t="s">
        <v>20</v>
      </c>
      <c r="C102" s="34">
        <v>0.0542</v>
      </c>
      <c r="D102" s="8">
        <f>D99</f>
        <v>4739.9</v>
      </c>
      <c r="E102" s="13">
        <f t="shared" si="1"/>
        <v>256.90257999999994</v>
      </c>
    </row>
    <row r="103" spans="1:5" ht="15">
      <c r="A103" s="39">
        <v>2.12</v>
      </c>
      <c r="B103" s="45" t="s">
        <v>21</v>
      </c>
      <c r="C103" s="34">
        <v>0.049</v>
      </c>
      <c r="D103" s="8">
        <f>D100</f>
        <v>4739.9</v>
      </c>
      <c r="E103" s="13">
        <f t="shared" si="1"/>
        <v>232.2551</v>
      </c>
    </row>
    <row r="104" spans="1:5" ht="23.25">
      <c r="A104" s="39">
        <v>2.13</v>
      </c>
      <c r="B104" s="45" t="s">
        <v>151</v>
      </c>
      <c r="C104" s="34">
        <v>0.0198</v>
      </c>
      <c r="D104" s="8">
        <f>D103</f>
        <v>4739.9</v>
      </c>
      <c r="E104" s="13">
        <f t="shared" si="1"/>
        <v>93.85002</v>
      </c>
    </row>
    <row r="105" spans="1:5" ht="23.25">
      <c r="A105" s="40">
        <v>3</v>
      </c>
      <c r="B105" s="43" t="s">
        <v>23</v>
      </c>
      <c r="C105" s="33">
        <f>SUM(C106:C108)</f>
        <v>0</v>
      </c>
      <c r="D105" s="8">
        <f>D103</f>
        <v>4739.9</v>
      </c>
      <c r="E105" s="52">
        <f t="shared" si="1"/>
        <v>0</v>
      </c>
    </row>
    <row r="106" spans="1:5" ht="15">
      <c r="A106" s="39">
        <v>3.1</v>
      </c>
      <c r="B106" s="45" t="s">
        <v>24</v>
      </c>
      <c r="C106" s="34"/>
      <c r="D106" s="8">
        <f>D103</f>
        <v>4739.9</v>
      </c>
      <c r="E106" s="13"/>
    </row>
    <row r="107" spans="1:5" ht="15">
      <c r="A107" s="39">
        <v>3.2</v>
      </c>
      <c r="B107" s="45" t="s">
        <v>25</v>
      </c>
      <c r="C107" s="34"/>
      <c r="D107" s="8">
        <f>D104</f>
        <v>4739.9</v>
      </c>
      <c r="E107" s="13"/>
    </row>
    <row r="108" spans="1:5" ht="15">
      <c r="A108" s="39">
        <v>3.3</v>
      </c>
      <c r="B108" s="45" t="s">
        <v>28</v>
      </c>
      <c r="C108" s="34"/>
      <c r="D108" s="8">
        <f>D107</f>
        <v>4739.9</v>
      </c>
      <c r="E108" s="13"/>
    </row>
    <row r="109" spans="1:5" ht="15">
      <c r="A109" s="40">
        <v>4</v>
      </c>
      <c r="B109" s="43" t="s">
        <v>29</v>
      </c>
      <c r="C109" s="33">
        <f>SUM(C110:C116)</f>
        <v>2.68503268</v>
      </c>
      <c r="D109" s="8">
        <f>D108</f>
        <v>4739.9</v>
      </c>
      <c r="E109" s="52">
        <f t="shared" si="1"/>
        <v>12726.786399931998</v>
      </c>
    </row>
    <row r="110" spans="1:5" ht="23.25">
      <c r="A110" s="39">
        <v>4.1</v>
      </c>
      <c r="B110" s="45" t="s">
        <v>51</v>
      </c>
      <c r="C110" s="34">
        <v>1.8294</v>
      </c>
      <c r="D110" s="8">
        <f>D108</f>
        <v>4739.9</v>
      </c>
      <c r="E110" s="13">
        <f t="shared" si="1"/>
        <v>8671.17306</v>
      </c>
    </row>
    <row r="111" spans="1:5" ht="15">
      <c r="A111" s="39">
        <v>4.2</v>
      </c>
      <c r="B111" s="45" t="s">
        <v>125</v>
      </c>
      <c r="C111" s="34">
        <f>C110*0.202</f>
        <v>0.3695388</v>
      </c>
      <c r="D111" s="8">
        <f>D108</f>
        <v>4739.9</v>
      </c>
      <c r="E111" s="13">
        <f t="shared" si="1"/>
        <v>1751.57695812</v>
      </c>
    </row>
    <row r="112" spans="1:5" ht="15">
      <c r="A112" s="39">
        <v>4.3</v>
      </c>
      <c r="B112" s="45" t="s">
        <v>30</v>
      </c>
      <c r="C112" s="34">
        <f>(C110+C111)*0.1</f>
        <v>0.21989388</v>
      </c>
      <c r="D112" s="8">
        <f>D108</f>
        <v>4739.9</v>
      </c>
      <c r="E112" s="13">
        <f t="shared" si="1"/>
        <v>1042.275001812</v>
      </c>
    </row>
    <row r="113" spans="1:5" ht="15">
      <c r="A113" s="39">
        <v>4.4</v>
      </c>
      <c r="B113" s="45" t="s">
        <v>152</v>
      </c>
      <c r="C113" s="34">
        <v>0.0157</v>
      </c>
      <c r="D113" s="8">
        <f>D110</f>
        <v>4739.9</v>
      </c>
      <c r="E113" s="13">
        <f t="shared" si="1"/>
        <v>74.41642999999999</v>
      </c>
    </row>
    <row r="114" spans="1:5" ht="15">
      <c r="A114" s="39">
        <v>4.5</v>
      </c>
      <c r="B114" s="45" t="s">
        <v>33</v>
      </c>
      <c r="C114" s="34">
        <v>0.0036000000000000003</v>
      </c>
      <c r="D114" s="8">
        <f>D112</f>
        <v>4739.9</v>
      </c>
      <c r="E114" s="13">
        <f t="shared" si="1"/>
        <v>17.06364</v>
      </c>
    </row>
    <row r="115" spans="1:5" ht="15">
      <c r="A115" s="39">
        <v>4.6</v>
      </c>
      <c r="B115" s="45" t="s">
        <v>34</v>
      </c>
      <c r="C115" s="34">
        <v>0.083</v>
      </c>
      <c r="D115" s="8">
        <f>D112</f>
        <v>4739.9</v>
      </c>
      <c r="E115" s="13">
        <f t="shared" si="1"/>
        <v>393.4117</v>
      </c>
    </row>
    <row r="116" spans="1:5" ht="15">
      <c r="A116" s="39">
        <v>4.7</v>
      </c>
      <c r="B116" s="45" t="s">
        <v>52</v>
      </c>
      <c r="C116" s="34">
        <v>0.1639</v>
      </c>
      <c r="D116" s="8">
        <f>D112</f>
        <v>4739.9</v>
      </c>
      <c r="E116" s="13">
        <f t="shared" si="1"/>
        <v>776.8696099999999</v>
      </c>
    </row>
    <row r="117" spans="1:5" ht="15">
      <c r="A117" s="40">
        <v>5</v>
      </c>
      <c r="B117" s="43" t="s">
        <v>35</v>
      </c>
      <c r="C117" s="33">
        <f>SUM(C118:C121)</f>
        <v>1.1244524</v>
      </c>
      <c r="D117" s="8">
        <f>D112</f>
        <v>4739.9</v>
      </c>
      <c r="E117" s="52">
        <f t="shared" si="1"/>
        <v>5329.79193076</v>
      </c>
    </row>
    <row r="118" spans="1:5" ht="23.25">
      <c r="A118" s="39">
        <v>5.1</v>
      </c>
      <c r="B118" s="45" t="s">
        <v>53</v>
      </c>
      <c r="C118" s="34">
        <v>0.5562</v>
      </c>
      <c r="D118" s="8">
        <f>D113</f>
        <v>4739.9</v>
      </c>
      <c r="E118" s="13">
        <f t="shared" si="1"/>
        <v>2636.33238</v>
      </c>
    </row>
    <row r="119" spans="1:5" ht="15">
      <c r="A119" s="39">
        <v>5.2</v>
      </c>
      <c r="B119" s="45" t="s">
        <v>125</v>
      </c>
      <c r="C119" s="34">
        <f>C118*0.202</f>
        <v>0.11235240000000002</v>
      </c>
      <c r="D119" s="8">
        <f>D113</f>
        <v>4739.9</v>
      </c>
      <c r="E119" s="13">
        <f t="shared" si="1"/>
        <v>532.53914076</v>
      </c>
    </row>
    <row r="120" spans="1:5" ht="15">
      <c r="A120" s="39">
        <v>5.3</v>
      </c>
      <c r="B120" s="45" t="s">
        <v>36</v>
      </c>
      <c r="C120" s="34">
        <v>0.1815</v>
      </c>
      <c r="D120" s="8">
        <f>D113</f>
        <v>4739.9</v>
      </c>
      <c r="E120" s="13">
        <f t="shared" si="1"/>
        <v>860.29185</v>
      </c>
    </row>
    <row r="121" spans="1:5" ht="15">
      <c r="A121" s="39">
        <v>5.4</v>
      </c>
      <c r="B121" s="45" t="s">
        <v>37</v>
      </c>
      <c r="C121" s="34">
        <v>0.2744</v>
      </c>
      <c r="D121" s="8">
        <f>D114</f>
        <v>4739.9</v>
      </c>
      <c r="E121" s="13">
        <f t="shared" si="1"/>
        <v>1300.6285599999999</v>
      </c>
    </row>
    <row r="122" spans="1:5" ht="15">
      <c r="A122" s="40">
        <v>6</v>
      </c>
      <c r="B122" s="43" t="s">
        <v>54</v>
      </c>
      <c r="C122" s="33">
        <f>C130*18.5%</f>
        <v>2.16635</v>
      </c>
      <c r="D122" s="8">
        <f>D112</f>
        <v>4739.9</v>
      </c>
      <c r="E122" s="52">
        <f t="shared" si="1"/>
        <v>10268.282365</v>
      </c>
    </row>
    <row r="123" spans="1:5" ht="15">
      <c r="A123" s="44">
        <v>6.1</v>
      </c>
      <c r="B123" s="43" t="s">
        <v>128</v>
      </c>
      <c r="C123" s="33">
        <f>C130*9.85%</f>
        <v>1.153435</v>
      </c>
      <c r="D123" s="8">
        <f>D112</f>
        <v>4739.9</v>
      </c>
      <c r="E123" s="52">
        <f t="shared" si="1"/>
        <v>5467.166556499999</v>
      </c>
    </row>
    <row r="124" spans="1:5" ht="15">
      <c r="A124" s="40">
        <v>7</v>
      </c>
      <c r="B124" s="43" t="s">
        <v>38</v>
      </c>
      <c r="C124" s="33">
        <v>0.009</v>
      </c>
      <c r="D124" s="8">
        <f>D112</f>
        <v>4739.9</v>
      </c>
      <c r="E124" s="52">
        <v>42.53</v>
      </c>
    </row>
    <row r="125" spans="1:5" ht="15">
      <c r="A125" s="40">
        <v>8</v>
      </c>
      <c r="B125" s="43" t="s">
        <v>39</v>
      </c>
      <c r="C125" s="37">
        <f>C124+C122+C117+C109+C105+C91+C80</f>
        <v>11.19502788</v>
      </c>
      <c r="D125" s="8">
        <f>D113</f>
        <v>4739.9</v>
      </c>
      <c r="E125" s="52">
        <f>E80+E91+E105+E109+E117+E122+E124</f>
        <v>53063.183548411995</v>
      </c>
    </row>
    <row r="126" spans="1:5" ht="15">
      <c r="A126" s="47">
        <v>9</v>
      </c>
      <c r="B126" s="45" t="s">
        <v>40</v>
      </c>
      <c r="C126" s="34">
        <v>0.4478</v>
      </c>
      <c r="D126" s="8">
        <f>D114</f>
        <v>4739.9</v>
      </c>
      <c r="E126" s="13">
        <f t="shared" si="1"/>
        <v>2122.52722</v>
      </c>
    </row>
    <row r="127" spans="1:5" ht="15">
      <c r="A127" s="47">
        <v>10</v>
      </c>
      <c r="B127" s="45" t="s">
        <v>55</v>
      </c>
      <c r="C127" s="34">
        <v>0.0672</v>
      </c>
      <c r="D127" s="8">
        <f>D117</f>
        <v>4739.9</v>
      </c>
      <c r="E127" s="13">
        <f t="shared" si="1"/>
        <v>318.52127999999993</v>
      </c>
    </row>
    <row r="128" spans="1:5" ht="15">
      <c r="A128" s="40">
        <v>11</v>
      </c>
      <c r="B128" s="69" t="s">
        <v>41</v>
      </c>
      <c r="C128" s="33">
        <f>C125+C126+C127</f>
        <v>11.710027879999998</v>
      </c>
      <c r="D128" s="8">
        <f>D117</f>
        <v>4739.9</v>
      </c>
      <c r="E128" s="52">
        <f>E125+E126+E127</f>
        <v>55504.232048412</v>
      </c>
    </row>
    <row r="129" ht="15">
      <c r="C129" s="73"/>
    </row>
    <row r="130" ht="15">
      <c r="C130" s="74">
        <v>11.71</v>
      </c>
    </row>
  </sheetData>
  <sheetProtection/>
  <mergeCells count="15">
    <mergeCell ref="C10:E10"/>
    <mergeCell ref="A67:E67"/>
    <mergeCell ref="A1:E1"/>
    <mergeCell ref="A3:E3"/>
    <mergeCell ref="A5:E5"/>
    <mergeCell ref="A7:B7"/>
    <mergeCell ref="A8:B8"/>
    <mergeCell ref="A9:B9"/>
    <mergeCell ref="A77:B77"/>
    <mergeCell ref="A78:B78"/>
    <mergeCell ref="C79:E79"/>
    <mergeCell ref="A70:E70"/>
    <mergeCell ref="A72:E72"/>
    <mergeCell ref="A74:E74"/>
    <mergeCell ref="A76:B76"/>
  </mergeCells>
  <hyperlinks>
    <hyperlink ref="A3:E3" location="ГЛАВНАЯ!A1" display="Вернуться на главную страницу к списку домов"/>
    <hyperlink ref="A67:E67" location="ГЛАВНАЯ!A1" display="Вернуться на главную страницу к списку домов"/>
    <hyperlink ref="A72:E72" location="ГЛАВНАЯ!A1" display="Вернуться на главную страницу к списку домов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2012-03-27T08:47:41Z</cp:lastPrinted>
  <dcterms:created xsi:type="dcterms:W3CDTF">2006-09-28T05:33:49Z</dcterms:created>
  <dcterms:modified xsi:type="dcterms:W3CDTF">2012-08-29T06:47:03Z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