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5" activeTab="38"/>
  </bookViews>
  <sheets>
    <sheet name="ГЛАВНАЯ" sheetId="1" r:id="rId1"/>
    <sheet name="1-й Индустриальный пер.д.12" sheetId="2" r:id="rId2"/>
    <sheet name="Бронная ул.д.13 корп.1" sheetId="3" r:id="rId3"/>
    <sheet name="Бронная ул.д.14" sheetId="4" r:id="rId4"/>
    <sheet name="Бронная 20 корп1" sheetId="5" r:id="rId5"/>
    <sheet name="Народный бульвар.д.4" sheetId="6" r:id="rId6"/>
    <sheet name="Магистральная ул.д.8 корп.1" sheetId="7" r:id="rId7"/>
    <sheet name="Магистральная ул.д.13 корп.3" sheetId="8" r:id="rId8"/>
    <sheet name="Магистральная ул.д.16" sheetId="9" r:id="rId9"/>
    <sheet name="Магистральная ул.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 корп.11" sheetId="16" r:id="rId16"/>
    <sheet name="Октябрьская ул.д.31-1" sheetId="17" r:id="rId17"/>
    <sheet name="Октябрьская ул.д.32-16" sheetId="18" r:id="rId18"/>
    <sheet name="Октябрьская ул.д.34" sheetId="19" r:id="rId19"/>
    <sheet name="Октябрьская ул.д.37 &quot;а&quot;" sheetId="20" r:id="rId20"/>
    <sheet name="Октябрьская ул.д.37 корп.1" sheetId="21" r:id="rId21"/>
    <sheet name="Октябрьская ул.д.37 корп.2" sheetId="22" r:id="rId22"/>
    <sheet name="Октябрьская ул.д.38" sheetId="23" r:id="rId23"/>
    <sheet name="Октябрьская ул.д.39" sheetId="24" r:id="rId24"/>
    <sheet name="Октябрьская ул.д.40 корп.17" sheetId="25" r:id="rId25"/>
    <sheet name="Октябрьская ул.д.49 корп.1" sheetId="26" r:id="rId26"/>
    <sheet name="Октябрьская ул.д.52" sheetId="27" r:id="rId27"/>
    <sheet name="Октябрьская ул.д.56" sheetId="28" r:id="rId28"/>
    <sheet name="Энгельса ул.д.31" sheetId="29" r:id="rId29"/>
    <sheet name="Энгельса ул.д.35 корп.7" sheetId="30" r:id="rId30"/>
    <sheet name="Энгельса ул.д.43" sheetId="31" r:id="rId31"/>
    <sheet name="Энгельса ул.д.47" sheetId="32" r:id="rId32"/>
    <sheet name="Энгельса ул.д.51" sheetId="33" r:id="rId33"/>
    <sheet name="Энгельса ул.д.53" sheetId="34" r:id="rId34"/>
    <sheet name="Октябрьская ул.д.58" sheetId="35" r:id="rId35"/>
    <sheet name="Октябрьская ул.д.60" sheetId="36" r:id="rId36"/>
    <sheet name="Магистральная ул.д.13" sheetId="37" r:id="rId37"/>
    <sheet name="Магистральная ул.д.15" sheetId="38" r:id="rId38"/>
    <sheet name="Магистральная ул.д.17" sheetId="39" r:id="rId39"/>
    <sheet name="Новикова-Прибоя ул.д.24 корп.1" sheetId="40" r:id="rId40"/>
    <sheet name="Новикова-Прибоя ул.д.24 корп.2" sheetId="41" r:id="rId41"/>
  </sheets>
  <definedNames/>
  <calcPr fullCalcOnLoad="1"/>
</workbook>
</file>

<file path=xl/sharedStrings.xml><?xml version="1.0" encoding="utf-8"?>
<sst xmlns="http://schemas.openxmlformats.org/spreadsheetml/2006/main" count="2372" uniqueCount="142">
  <si>
    <t>Наименование доходов</t>
  </si>
  <si>
    <t>Общая площадь</t>
  </si>
  <si>
    <t>Тариф</t>
  </si>
  <si>
    <t>Наименование статей</t>
  </si>
  <si>
    <t>в том числе:</t>
  </si>
  <si>
    <t>дворников</t>
  </si>
  <si>
    <t>уборщиц лестничных клеток</t>
  </si>
  <si>
    <t>приобретение моющих средств</t>
  </si>
  <si>
    <t>приобретение песочно-соленой смеси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</si>
  <si>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</si>
  <si>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</si>
  <si>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</si>
  <si>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электроэнергия на освещение мест общего пользования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</si>
  <si>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</si>
  <si>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</si>
  <si>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</si>
  <si>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</si>
  <si>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</si>
  <si>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</si>
  <si>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</si>
  <si>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</si>
  <si>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</si>
  <si>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прочие расходы</t>
  </si>
  <si>
    <t>Текущий ремонт общего имущества дома-всего.В том числе:</t>
  </si>
  <si>
    <t>материалы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</si>
  <si>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</si>
  <si>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</si>
  <si>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</si>
  <si>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</si>
  <si>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</si>
  <si>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</si>
  <si>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</si>
  <si>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</si>
  <si>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</si>
  <si>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жилые дома со всеми видами благоустройства,без мусоропровода,без уборщиц</t>
  </si>
  <si>
    <t xml:space="preserve">№ </t>
  </si>
  <si>
    <t>Благоустройство и санитаная очистка домовладений, всего</t>
  </si>
  <si>
    <t xml:space="preserve">з/плата </t>
  </si>
  <si>
    <t>дератизация подвалов и дезинсекция контейнеров и ящиков</t>
  </si>
  <si>
    <t>Обслуживание ВДГО</t>
  </si>
  <si>
    <t>2,10</t>
  </si>
  <si>
    <t xml:space="preserve">Зарплата рабочих текущего ремонта и машинистов насосных установок </t>
  </si>
  <si>
    <t>прочие (в т.ч. подрядные организации)</t>
  </si>
  <si>
    <t>Зарплата мастеров, диспетчеров, сторожей, уборщиц служебных помещений</t>
  </si>
  <si>
    <t>Общеэксплуатационные расходы .</t>
  </si>
  <si>
    <t>Налог 15%</t>
  </si>
  <si>
    <t>Размер платы за содержание и ремонт жилья, руб/кв.м</t>
  </si>
  <si>
    <t>Для жилого дома по адресу:г.Рязань,1-й Индустриальный пер., д.12</t>
  </si>
  <si>
    <t>1-й Индустриальный пер.д.12</t>
  </si>
  <si>
    <t>Бронная ул.д.13 корп.1</t>
  </si>
  <si>
    <t>Магистральная ул.д.19</t>
  </si>
  <si>
    <t>Народный бульвар.д.4</t>
  </si>
  <si>
    <t>Для жилого дома по адресу:г.Рязань,ул.Бронная,д.13,корп.1</t>
  </si>
  <si>
    <t>Для жилого дома по адресу:г.Рязань,ул.Магистральная, д.19</t>
  </si>
  <si>
    <t>Для жилого дома по адресу:г.Рязань,Народный бульвар,д.4</t>
  </si>
  <si>
    <t>Для просмотра информации о Вашем доме, нажмите на адрес дома. Форма для просмотра откроется автоматически.</t>
  </si>
  <si>
    <t>№ п/п</t>
  </si>
  <si>
    <t>Адрес дома</t>
  </si>
  <si>
    <t>Бронная ул.д.14</t>
  </si>
  <si>
    <t>Магистральная ул.д.8 корп.1</t>
  </si>
  <si>
    <t>Магистральная ул.д.13 корп.3</t>
  </si>
  <si>
    <t>Магистральная ул.д.16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</si>
  <si>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</si>
  <si>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</si>
  <si>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</si>
  <si>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</si>
  <si>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 корп.11</t>
  </si>
  <si>
    <t>Октябрьская ул.д.31 корп.1</t>
  </si>
  <si>
    <t>Октябрьская ул.д.32 корп.16</t>
  </si>
  <si>
    <t>Октябрьская ул.д.34</t>
  </si>
  <si>
    <t>Октябрьская ул.д.37 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</si>
  <si>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</si>
  <si>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</si>
  <si>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</si>
  <si>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</si>
  <si>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</si>
  <si>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</si>
  <si>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</si>
  <si>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</si>
  <si>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</si>
  <si>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</si>
  <si>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</si>
  <si>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</si>
  <si>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</si>
  <si>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</si>
  <si>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Магистральная ул.д.20</t>
  </si>
  <si>
    <t>Вернуться на главную страницу к списку домов</t>
  </si>
  <si>
    <t>Для жилого дома по адресу:г.Рязань,ул.Бронная,д.14</t>
  </si>
  <si>
    <t>Для жилого дома по адресу:г.Рязань,Магистральная ул.,д.8 корп.1</t>
  </si>
  <si>
    <t>Для жилого дома по адресу:г.Рязань,Магистральная ул.,д.13 корп.3</t>
  </si>
  <si>
    <t>Для жилого дома по адресу:г.Рязань,Магистральная ул.,д.16</t>
  </si>
  <si>
    <t>Для жилого дома по адресу:г.Рязань,ул.Магистральная, д.20</t>
  </si>
  <si>
    <t>Для жилого дома по адресу:г.Рязань,Культуры ул.,д.5</t>
  </si>
  <si>
    <t>Для жилого дома по адресу:г.Рязань,Культуры ул.,д.7</t>
  </si>
  <si>
    <t>Для жилого дома по адресу:г.Рязань,Октябрьская ул.,д.34</t>
  </si>
  <si>
    <t>Для жилого дома по адресу:г.Рязань,Октябрьская ул.,д.37 "а"</t>
  </si>
  <si>
    <t>Для жилого дома по адресу:г.Рязань,Октябрьская ул.,д.37, корп.1</t>
  </si>
  <si>
    <t>Для жилого дома по адресу:г.Рязань,Октябрьская ул.,д.37, корп.2</t>
  </si>
  <si>
    <t>Для жилого дома по адресу:г.Рязань,Октябрьская ул.,д.38</t>
  </si>
  <si>
    <t>Для жилого дома по адресу:г.Рязань,Октябрьская ул.,д.39</t>
  </si>
  <si>
    <t>Для жилого дома по адресу:г.Рязань,Октябрьская ул.,д.49 корп.1</t>
  </si>
  <si>
    <t>Для жилого дома по адресу:г.Рязань,Октябрьская ул.,д.52</t>
  </si>
  <si>
    <t>Для жилого дома по адресу:г.Рязань,Октябрьская ул.,д.56</t>
  </si>
  <si>
    <t>Для жилого дома по адресу:г.Рязань,Энгельса ул.,д.31</t>
  </si>
  <si>
    <t>Для жилого дома по адресу:г.Рязань,Энгельса ул.,д.43</t>
  </si>
  <si>
    <t>Для жилого дома по адресу:г.Рязань,Энгельса ул.,д.47</t>
  </si>
  <si>
    <t>Для жилого дома по адресу:г.Рязань,Энгельса ул.,д.51</t>
  </si>
  <si>
    <t>Для жилого дома по адресу:г.Рязань,Энгельса ул.,д.53</t>
  </si>
  <si>
    <t>Для жилого дома по адресу:г.Рязань,Октябрьская ул.д.58</t>
  </si>
  <si>
    <t>Для жилого дома по адресу:г.Рязань,Октябрьская ул.д.60</t>
  </si>
  <si>
    <t>Для жилого дома по адресу:г.Рязань,Магистральная ул.д.13</t>
  </si>
  <si>
    <t>Для жилого дома по адресу:г.Рязань,Магистральная ул.д.15</t>
  </si>
  <si>
    <t>Для жилого дома по адресу:г.Рязань,Магистральная ул.д.17</t>
  </si>
  <si>
    <t>Для жилого дома по адресу:г.Рязань,Новикова-Прибоя ул.д.24 корп.1</t>
  </si>
  <si>
    <t>Для жилого дома по адресу:г.Рязань,Новикова-Прибоя ул.д.24 корп.2</t>
  </si>
  <si>
    <t>Отчисления во внебюджетные фонды(20,2%)</t>
  </si>
  <si>
    <t xml:space="preserve">Перечень жилых домов,  находящихся в управлении и на обслуживании по договорам с ООО "ЖКО Приокский". </t>
  </si>
  <si>
    <t>в т.ч. управление (9,85% от тарифа)</t>
  </si>
  <si>
    <t>Для жилого дома по адресу:г.Рязань,Октябрьская ул.,д.31 /1</t>
  </si>
  <si>
    <t>Для жилого дома по адресу:г.Рязань,Октябрьская ул.,д.32/16</t>
  </si>
  <si>
    <t>Для жилого дома по адресу:г.Рязань,Культуры ул.,д.10 /11</t>
  </si>
  <si>
    <t>Для жилого дома по адресу:г.Рязань,Культуры ул.,д.9 /15</t>
  </si>
  <si>
    <t>Для жилого дома по адресу:г.Рязань,Культуры ул.,д.1/14</t>
  </si>
  <si>
    <t>Для жилого дома по адресу:г.Рязань,Октябрьская ул.,д.40/17</t>
  </si>
  <si>
    <t>Для жилого дома по адресу:г.Рязань,Энгельса ул.,д.35 /7</t>
  </si>
  <si>
    <t>Октябрьская ул.,д.58</t>
  </si>
  <si>
    <t>Октябрьская ул.,д.60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</si>
  <si>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</si>
  <si>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</si>
  <si>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</si>
  <si>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</si>
  <si>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Новикова-Прибоя ул.д.24 корп.2</t>
  </si>
  <si>
    <t>Бронная 20 корп1</t>
  </si>
  <si>
    <t>Для жилого дома по адресу:г.Рязань,ул.Бронная, д.20 корп.1</t>
  </si>
  <si>
    <t>приобретение спецодежды, инструмента и инвентаря дворников</t>
  </si>
  <si>
    <t xml:space="preserve">вывоз крупногабаритного мусора </t>
  </si>
  <si>
    <t>прочие (подряд)</t>
  </si>
  <si>
    <t>техобслуживание венканалов и дымоходов</t>
  </si>
  <si>
    <t>проведение мероприятий по противопожарной безопасности домов</t>
  </si>
  <si>
    <t>спецодежда, инструмент, инвентарь</t>
  </si>
  <si>
    <t>Сметная стоимость работ (услуг) по содержанию и ремонту общего имущества в многоквартирных домах на 2013 год - месячная сметная стоимость.</t>
  </si>
  <si>
    <t>Сметная стоимость работ (услуг) по содержанию и ремонту общего имущества в многоквартирных домах на  2013 год - месячная сметная стоимость.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</si>
</sst>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63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42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5" fillId="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6" borderId="10" xfId="0" applyFont="1" applyFill="1" applyBorder="1" applyAlignment="1">
      <alignment/>
    </xf>
    <xf numFmtId="0" fontId="18" fillId="0" borderId="0" xfId="42" applyAlignment="1" applyProtection="1">
      <alignment horizontal="center"/>
      <protection/>
    </xf>
    <xf numFmtId="0" fontId="2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8" fillId="0" borderId="0" xfId="42" applyBorder="1" applyAlignment="1" applyProtection="1">
      <alignment/>
      <protection/>
    </xf>
    <xf numFmtId="0" fontId="18" fillId="0" borderId="0" xfId="42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0" fillId="2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2" fontId="30" fillId="6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7" fillId="5" borderId="5" xfId="47" applyFont="1" applyFill="1" applyAlignment="1">
      <alignment horizontal="center" vertical="center" wrapText="1"/>
    </xf>
    <xf numFmtId="0" fontId="10" fillId="0" borderId="0" xfId="55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55" applyFont="1" applyAlignment="1">
      <alignment horizontal="center" wrapText="1"/>
    </xf>
    <xf numFmtId="0" fontId="7" fillId="5" borderId="5" xfId="47" applyFont="1" applyFill="1" applyAlignment="1">
      <alignment horizontal="center" wrapText="1"/>
    </xf>
    <xf numFmtId="0" fontId="7" fillId="5" borderId="5" xfId="47" applyFill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42" applyAlignment="1" applyProtection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0" fontId="18" fillId="0" borderId="0" xfId="42" applyFill="1" applyAlignment="1" applyProtection="1">
      <alignment horizontal="center"/>
      <protection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7">
      <selection activeCell="B47" sqref="B47"/>
    </sheetView>
  </sheetViews>
  <sheetFormatPr defaultColWidth="9.140625" defaultRowHeight="15"/>
  <cols>
    <col min="1" max="1" width="11.8515625" style="0" customWidth="1"/>
    <col min="2" max="2" width="68.7109375" style="0" customWidth="1"/>
  </cols>
  <sheetData>
    <row r="1" spans="1:4" ht="51.75" customHeight="1" thickBot="1">
      <c r="A1" s="77" t="s">
        <v>140</v>
      </c>
      <c r="B1" s="77"/>
      <c r="C1" s="16"/>
      <c r="D1" s="16"/>
    </row>
    <row r="3" spans="1:2" ht="32.25" customHeight="1">
      <c r="A3" s="78" t="s">
        <v>55</v>
      </c>
      <c r="B3" s="78"/>
    </row>
    <row r="4" spans="1:2" ht="15">
      <c r="A4" s="79"/>
      <c r="B4" s="79"/>
    </row>
    <row r="6" spans="1:2" ht="45" customHeight="1">
      <c r="A6" s="80" t="s">
        <v>116</v>
      </c>
      <c r="B6" s="80"/>
    </row>
    <row r="8" spans="1:2" ht="15">
      <c r="A8" s="17" t="s">
        <v>56</v>
      </c>
      <c r="B8" s="17" t="s">
        <v>57</v>
      </c>
    </row>
    <row r="9" spans="1:2" ht="15">
      <c r="A9" s="17">
        <v>1</v>
      </c>
      <c r="B9" s="17">
        <v>2</v>
      </c>
    </row>
    <row r="10" spans="1:2" ht="15">
      <c r="A10" s="18">
        <v>1</v>
      </c>
      <c r="B10" s="19" t="s">
        <v>48</v>
      </c>
    </row>
    <row r="11" spans="1:2" ht="15">
      <c r="A11" s="18">
        <v>2</v>
      </c>
      <c r="B11" s="19" t="s">
        <v>49</v>
      </c>
    </row>
    <row r="12" spans="1:2" ht="15">
      <c r="A12" s="18">
        <v>3</v>
      </c>
      <c r="B12" s="19" t="s">
        <v>58</v>
      </c>
    </row>
    <row r="13" spans="1:2" ht="15">
      <c r="A13" s="18">
        <v>4</v>
      </c>
      <c r="B13" s="45" t="s">
        <v>132</v>
      </c>
    </row>
    <row r="14" spans="1:2" ht="15">
      <c r="A14" s="18">
        <v>5</v>
      </c>
      <c r="B14" s="19" t="s">
        <v>51</v>
      </c>
    </row>
    <row r="15" spans="1:2" ht="15">
      <c r="A15" s="18">
        <v>6</v>
      </c>
      <c r="B15" s="19" t="s">
        <v>59</v>
      </c>
    </row>
    <row r="16" spans="1:2" ht="15">
      <c r="A16" s="18">
        <v>7</v>
      </c>
      <c r="B16" s="19" t="s">
        <v>60</v>
      </c>
    </row>
    <row r="17" spans="1:2" ht="15">
      <c r="A17" s="18">
        <v>8</v>
      </c>
      <c r="B17" s="19" t="s">
        <v>61</v>
      </c>
    </row>
    <row r="18" spans="1:2" ht="15">
      <c r="A18" s="18">
        <v>9</v>
      </c>
      <c r="B18" s="19" t="s">
        <v>50</v>
      </c>
    </row>
    <row r="19" spans="1:2" ht="15">
      <c r="A19" s="18">
        <v>10</v>
      </c>
      <c r="B19" s="19" t="s">
        <v>85</v>
      </c>
    </row>
    <row r="20" spans="1:2" ht="15">
      <c r="A20" s="18">
        <v>11</v>
      </c>
      <c r="B20" s="19" t="s">
        <v>62</v>
      </c>
    </row>
    <row r="21" spans="1:2" ht="15">
      <c r="A21" s="18">
        <v>12</v>
      </c>
      <c r="B21" s="19" t="s">
        <v>63</v>
      </c>
    </row>
    <row r="22" spans="1:2" ht="15">
      <c r="A22" s="18">
        <v>13</v>
      </c>
      <c r="B22" s="19" t="s">
        <v>64</v>
      </c>
    </row>
    <row r="23" spans="1:2" ht="15">
      <c r="A23" s="18">
        <v>14</v>
      </c>
      <c r="B23" s="19" t="s">
        <v>65</v>
      </c>
    </row>
    <row r="24" spans="1:2" ht="15">
      <c r="A24" s="18">
        <v>15</v>
      </c>
      <c r="B24" s="19" t="s">
        <v>66</v>
      </c>
    </row>
    <row r="25" spans="1:2" ht="15">
      <c r="A25" s="18">
        <v>16</v>
      </c>
      <c r="B25" s="19" t="s">
        <v>67</v>
      </c>
    </row>
    <row r="26" spans="1:2" ht="15">
      <c r="A26" s="18">
        <v>17</v>
      </c>
      <c r="B26" s="19" t="s">
        <v>68</v>
      </c>
    </row>
    <row r="27" spans="1:2" ht="15">
      <c r="A27" s="18">
        <v>18</v>
      </c>
      <c r="B27" s="19" t="s">
        <v>69</v>
      </c>
    </row>
    <row r="28" spans="1:2" ht="15">
      <c r="A28" s="18">
        <v>19</v>
      </c>
      <c r="B28" s="19" t="s">
        <v>70</v>
      </c>
    </row>
    <row r="29" spans="1:2" ht="15">
      <c r="A29" s="18">
        <v>20</v>
      </c>
      <c r="B29" s="19" t="s">
        <v>71</v>
      </c>
    </row>
    <row r="30" spans="1:2" ht="15">
      <c r="A30" s="18">
        <v>21</v>
      </c>
      <c r="B30" s="19" t="s">
        <v>72</v>
      </c>
    </row>
    <row r="31" spans="1:2" ht="15">
      <c r="A31" s="18">
        <v>22</v>
      </c>
      <c r="B31" s="19" t="s">
        <v>73</v>
      </c>
    </row>
    <row r="32" spans="1:2" ht="15">
      <c r="A32" s="18">
        <v>23</v>
      </c>
      <c r="B32" s="19" t="s">
        <v>74</v>
      </c>
    </row>
    <row r="33" spans="1:2" ht="15">
      <c r="A33" s="18">
        <v>24</v>
      </c>
      <c r="B33" s="19" t="s">
        <v>75</v>
      </c>
    </row>
    <row r="34" spans="1:2" ht="15">
      <c r="A34" s="18">
        <v>25</v>
      </c>
      <c r="B34" s="19" t="s">
        <v>76</v>
      </c>
    </row>
    <row r="35" spans="1:2" ht="15">
      <c r="A35" s="18">
        <v>26</v>
      </c>
      <c r="B35" s="19" t="s">
        <v>77</v>
      </c>
    </row>
    <row r="36" spans="1:2" ht="15">
      <c r="A36" s="18">
        <v>27</v>
      </c>
      <c r="B36" s="19" t="s">
        <v>78</v>
      </c>
    </row>
    <row r="37" spans="1:2" ht="15">
      <c r="A37" s="18">
        <v>28</v>
      </c>
      <c r="B37" s="19" t="s">
        <v>79</v>
      </c>
    </row>
    <row r="38" spans="1:2" ht="15">
      <c r="A38" s="18">
        <v>29</v>
      </c>
      <c r="B38" s="19" t="s">
        <v>80</v>
      </c>
    </row>
    <row r="39" spans="1:2" ht="15">
      <c r="A39" s="18">
        <v>30</v>
      </c>
      <c r="B39" s="19" t="s">
        <v>81</v>
      </c>
    </row>
    <row r="40" spans="1:2" ht="15">
      <c r="A40" s="18">
        <v>31</v>
      </c>
      <c r="B40" s="19" t="s">
        <v>82</v>
      </c>
    </row>
    <row r="41" spans="1:2" ht="15">
      <c r="A41" s="18">
        <v>32</v>
      </c>
      <c r="B41" s="19" t="s">
        <v>83</v>
      </c>
    </row>
    <row r="42" spans="1:2" ht="15">
      <c r="A42" s="43">
        <v>33</v>
      </c>
      <c r="B42" s="19" t="s">
        <v>84</v>
      </c>
    </row>
    <row r="43" spans="1:2" ht="15">
      <c r="A43" s="43">
        <v>34</v>
      </c>
      <c r="B43" s="44" t="s">
        <v>125</v>
      </c>
    </row>
    <row r="44" spans="1:2" ht="15">
      <c r="A44" s="43">
        <v>35</v>
      </c>
      <c r="B44" s="45" t="s">
        <v>126</v>
      </c>
    </row>
    <row r="45" spans="1:2" ht="15">
      <c r="A45" s="43">
        <v>36</v>
      </c>
      <c r="B45" s="45" t="s">
        <v>127</v>
      </c>
    </row>
    <row r="46" spans="1:2" ht="15">
      <c r="A46" s="43">
        <v>37</v>
      </c>
      <c r="B46" s="45" t="s">
        <v>128</v>
      </c>
    </row>
    <row r="47" spans="1:2" ht="15">
      <c r="A47" s="43">
        <v>38</v>
      </c>
      <c r="B47" s="45" t="s">
        <v>129</v>
      </c>
    </row>
    <row r="48" spans="1:2" ht="15">
      <c r="A48" s="43">
        <v>39</v>
      </c>
      <c r="B48" s="45" t="s">
        <v>130</v>
      </c>
    </row>
    <row r="49" spans="1:2" ht="15">
      <c r="A49" s="43">
        <v>40</v>
      </c>
      <c r="B49" s="45" t="s">
        <v>131</v>
      </c>
    </row>
  </sheetData>
  <sheetProtection/>
  <mergeCells count="4">
    <mergeCell ref="A1:B1"/>
    <mergeCell ref="A3:B3"/>
    <mergeCell ref="A4:B4"/>
    <mergeCell ref="A6:B6"/>
  </mergeCells>
  <hyperlinks>
    <hyperlink ref="B10" location="'1-й Индустриальный пер.д.12'!A1" display="'1-й Индустриальный пер.д.12"/>
    <hyperlink ref="B11" location="'Бронная ул.д.13 корп.1'!A1" display="'Бронная ул.д.13 корп.1"/>
    <hyperlink ref="B12" location="'Бронная ул.д.14'!A1" display="'Бронная ул.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 корп.3'!A1" display="'Магистральная ул.д.13 корп.3"/>
    <hyperlink ref="B17" location="'Магистральная ул.д.16'!A1" display="'Магистральная ул.д.16"/>
    <hyperlink ref="B18" location="'Магистральная ул.д.19'!A1" display="'Магистральная ул.д.19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 корп.11'!A1" display="'Культуры ул.д.10 корп.11"/>
    <hyperlink ref="B25" location="'Октябрьская ул.д.31 корп.1'!A1" display="'Октябрьская ул.д.31 корп.1"/>
    <hyperlink ref="B26" location="'Октябрьская ул.д.32 корп.16'!A1" display="'Октябрьская ул.д.32 корп.16"/>
    <hyperlink ref="B27" location="'Октябрьская ул.д.34'!A1" display="'Октябрьская ул.д.34"/>
    <hyperlink ref="B28" location="'Октябрьская ул.д.37 &quot;а&quot;'!A1" display="'Октябрьская ул.д.37 &quot;а&quot;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8'!A1" display="'Октябрьская ул.д.38"/>
    <hyperlink ref="B32" location="'Октябрьская ул.д.39'!A1" display="'Октябрьская ул.д.39"/>
    <hyperlink ref="B33" location="'Октябрьская ул.д.40 корп.17'!A1" display="'Октябрьская ул.д.40 корп.17"/>
    <hyperlink ref="B34" location="'Октябрьская ул.д.49 корп.1'!A1" display="'Октябрьская ул.д.49 корп.1"/>
    <hyperlink ref="B35" location="'Октябрьская ул.д.52'!A1" display="'Октябрьская ул.д.52"/>
    <hyperlink ref="B36" location="'Октябрьская ул.д.56'!A1" display="'Октябрьская ул.д.56"/>
    <hyperlink ref="B37" location="'Энгельса ул.д.31'!A1" display="'Энгельса ул.д.31"/>
    <hyperlink ref="B38" location="'Энгельса ул.д.35 корп.7'!A1" display="'Энгельса ул.д.35 корп.7"/>
    <hyperlink ref="B39" location="'Энгельса ул.д.43'!A1" display="'Энгельса ул.д.43"/>
    <hyperlink ref="B40" location="'Энгельса ул.д.47'!A1" display="'Энгельса ул.д.47"/>
    <hyperlink ref="B41" location="'Энгельса ул.д.51'!A1" display="'Энгельса ул.д.51"/>
    <hyperlink ref="B42" location="'Энгельса ул.д.53'!A1" display="'Энгельса ул.д.53"/>
    <hyperlink ref="B19" location="'Магистральная ул.д.20'!A1" display="'Магистральная ул.д.20"/>
    <hyperlink ref="B43" location="'Октябрьская ул.д.58'!A1" display="Октябрьская ул.,д.58"/>
    <hyperlink ref="B44" location="'Октябрьская ул.д.60'!A1" display="Октябрьская ул.,д.60"/>
    <hyperlink ref="B45" location="'Магистральная ул.д.13'!A1" display="Магистральная ул.д.13"/>
    <hyperlink ref="B46" location="'Магистральная ул.д.15'!A1" display="Магистральная ул.д.15"/>
    <hyperlink ref="B47" location="'Магистральная ул.д.17'!A1" display="Магистральная ул.д.17"/>
    <hyperlink ref="B48" location="'Новикова-Прибоя ул.д.24 корп.1'!A1" display="Новикова-Прибоя ул.д.24 корп.1"/>
    <hyperlink ref="B49" location="'Новикова-Прибоя ул.д.24 корп.2'!A1" display="Новикова-Прибоя ул.д.24 корп.2"/>
    <hyperlink ref="B13" location="'Бронная 20 корп1'!A1" display="Бронная 20 корп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3" width="17.00390625" style="0" hidden="1" customWidth="1"/>
    <col min="4" max="4" width="20.421875" style="0" hidden="1" customWidth="1"/>
    <col min="5" max="5" width="29.7109375" style="0" customWidth="1"/>
  </cols>
  <sheetData>
    <row r="1" spans="1:5" ht="50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53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7692.5</v>
      </c>
    </row>
    <row r="8" spans="1:5" ht="15">
      <c r="A8" s="86" t="s">
        <v>2</v>
      </c>
      <c r="B8" s="86"/>
      <c r="C8" s="7"/>
      <c r="D8" s="7"/>
      <c r="E8" s="8">
        <v>13.93</v>
      </c>
    </row>
    <row r="9" spans="1:5" ht="15">
      <c r="A9" s="87"/>
      <c r="B9" s="87"/>
      <c r="C9" s="7"/>
      <c r="D9" s="7"/>
      <c r="E9" s="13">
        <f>E7*E8</f>
        <v>107156.525</v>
      </c>
    </row>
    <row r="10" spans="1:5" ht="50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1.5177150000000004</v>
      </c>
      <c r="D11" s="7">
        <v>7692.5</v>
      </c>
      <c r="E11" s="41">
        <f aca="true" t="shared" si="0" ref="E11:E58">C11*D11</f>
        <v>11675.022637500002</v>
      </c>
    </row>
    <row r="12" spans="1:5" ht="15">
      <c r="A12" s="46"/>
      <c r="B12" s="47" t="s">
        <v>4</v>
      </c>
      <c r="C12" s="61"/>
      <c r="D12" s="7">
        <f>E7</f>
        <v>7692.5</v>
      </c>
      <c r="E12" s="67"/>
    </row>
    <row r="13" spans="1:5" ht="15">
      <c r="A13" s="3">
        <v>1.1</v>
      </c>
      <c r="B13" s="4" t="s">
        <v>37</v>
      </c>
      <c r="C13" s="5">
        <f>C14+C15</f>
        <v>1.0075</v>
      </c>
      <c r="D13" s="7">
        <f>E7</f>
        <v>7692.5</v>
      </c>
      <c r="E13" s="67">
        <f t="shared" si="0"/>
        <v>7750.19375</v>
      </c>
    </row>
    <row r="14" spans="1:5" ht="15">
      <c r="A14" s="2"/>
      <c r="B14" s="4" t="s">
        <v>5</v>
      </c>
      <c r="C14" s="6">
        <v>1.0075</v>
      </c>
      <c r="D14" s="7">
        <f>E7</f>
        <v>7692.5</v>
      </c>
      <c r="E14" s="67">
        <f t="shared" si="0"/>
        <v>7750.19375</v>
      </c>
    </row>
    <row r="15" spans="1:5" ht="15">
      <c r="A15" s="2"/>
      <c r="B15" s="4" t="s">
        <v>6</v>
      </c>
      <c r="C15" s="6"/>
      <c r="D15" s="7">
        <f>E7</f>
        <v>7692.5</v>
      </c>
      <c r="E15" s="67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7">
        <f>E7</f>
        <v>7692.5</v>
      </c>
      <c r="E16" s="67">
        <f t="shared" si="0"/>
        <v>1565.5391375000002</v>
      </c>
    </row>
    <row r="17" spans="1:5" ht="23.25">
      <c r="A17" s="2">
        <v>1.3</v>
      </c>
      <c r="B17" s="4" t="s">
        <v>134</v>
      </c>
      <c r="C17" s="6">
        <v>0.0087</v>
      </c>
      <c r="D17" s="7">
        <f>E7</f>
        <v>7692.5</v>
      </c>
      <c r="E17" s="67">
        <f t="shared" si="0"/>
        <v>66.92474999999999</v>
      </c>
    </row>
    <row r="18" spans="1:5" ht="15">
      <c r="A18" s="2">
        <v>1.4</v>
      </c>
      <c r="B18" s="37" t="s">
        <v>7</v>
      </c>
      <c r="C18" s="28"/>
      <c r="D18" s="7">
        <f>E7</f>
        <v>7692.5</v>
      </c>
      <c r="E18" s="67"/>
    </row>
    <row r="19" spans="1:5" ht="15">
      <c r="A19" s="2">
        <v>1.5</v>
      </c>
      <c r="B19" s="37" t="s">
        <v>8</v>
      </c>
      <c r="C19" s="28">
        <v>0.0816</v>
      </c>
      <c r="D19" s="7">
        <f>E7</f>
        <v>7692.5</v>
      </c>
      <c r="E19" s="67">
        <f t="shared" si="0"/>
        <v>627.7080000000001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7692.5</v>
      </c>
      <c r="E20" s="67">
        <f t="shared" si="0"/>
        <v>895.407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7692.5</v>
      </c>
      <c r="E21" s="67">
        <f t="shared" si="0"/>
        <v>769.25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f>E7</f>
        <v>7692.5</v>
      </c>
      <c r="E22" s="41">
        <f t="shared" si="0"/>
        <v>21285.1475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7692.5</v>
      </c>
      <c r="E23" s="67">
        <f t="shared" si="0"/>
        <v>4762.42675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7692.5</v>
      </c>
      <c r="E24" s="67">
        <f t="shared" si="0"/>
        <v>1794.6602500000001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7692.5</v>
      </c>
      <c r="E25" s="67">
        <f t="shared" si="0"/>
        <v>10561.8025</v>
      </c>
    </row>
    <row r="26" spans="1:5" ht="15">
      <c r="A26" s="31">
        <v>2.4</v>
      </c>
      <c r="B26" s="37" t="s">
        <v>38</v>
      </c>
      <c r="C26" s="28">
        <v>0.0192</v>
      </c>
      <c r="D26" s="7">
        <f>E7</f>
        <v>7692.5</v>
      </c>
      <c r="E26" s="67">
        <f t="shared" si="0"/>
        <v>147.696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7692.5</v>
      </c>
      <c r="E27" s="67">
        <f t="shared" si="0"/>
        <v>2005.43475</v>
      </c>
    </row>
    <row r="28" spans="1:5" ht="15">
      <c r="A28" s="31">
        <v>2.6</v>
      </c>
      <c r="B28" s="37" t="s">
        <v>39</v>
      </c>
      <c r="C28" s="28">
        <v>0.0668</v>
      </c>
      <c r="D28" s="11">
        <f>E7</f>
        <v>7692.5</v>
      </c>
      <c r="E28" s="67">
        <f t="shared" si="0"/>
        <v>513.859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7692.5</v>
      </c>
      <c r="E29" s="67">
        <f t="shared" si="0"/>
        <v>70.771</v>
      </c>
    </row>
    <row r="30" spans="1:5" ht="15">
      <c r="A30" s="31">
        <v>2.8</v>
      </c>
      <c r="B30" s="37" t="s">
        <v>137</v>
      </c>
      <c r="C30" s="28"/>
      <c r="D30" s="7">
        <f>D29</f>
        <v>7692.5</v>
      </c>
      <c r="E30" s="67"/>
    </row>
    <row r="31" spans="1:5" ht="15">
      <c r="A31" s="31">
        <v>2.9</v>
      </c>
      <c r="B31" s="37" t="s">
        <v>15</v>
      </c>
      <c r="C31" s="28">
        <v>0.0483</v>
      </c>
      <c r="D31" s="7">
        <f>D30</f>
        <v>7692.5</v>
      </c>
      <c r="E31" s="67">
        <f t="shared" si="0"/>
        <v>371.54775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7692.5</v>
      </c>
      <c r="E32" s="67">
        <f t="shared" si="0"/>
        <v>110.77199999999999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7692.5</v>
      </c>
      <c r="E33" s="67">
        <f t="shared" si="0"/>
        <v>416.9335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7692.5</v>
      </c>
      <c r="E34" s="67">
        <f t="shared" si="0"/>
        <v>376.9325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7692.5</v>
      </c>
      <c r="E35" s="67">
        <f t="shared" si="0"/>
        <v>152.31150000000002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f>D34</f>
        <v>7692.5</v>
      </c>
      <c r="E36" s="41">
        <f t="shared" si="0"/>
        <v>20004.34625</v>
      </c>
    </row>
    <row r="37" spans="1:5" ht="15">
      <c r="A37" s="31">
        <v>3.1</v>
      </c>
      <c r="B37" s="37" t="s">
        <v>20</v>
      </c>
      <c r="C37" s="28">
        <v>2.4367</v>
      </c>
      <c r="D37" s="7">
        <f>D34</f>
        <v>7692.5</v>
      </c>
      <c r="E37" s="67">
        <f t="shared" si="0"/>
        <v>18744.31475</v>
      </c>
    </row>
    <row r="38" spans="1:5" ht="15">
      <c r="A38" s="31">
        <v>3.2</v>
      </c>
      <c r="B38" s="37" t="s">
        <v>21</v>
      </c>
      <c r="C38" s="28">
        <v>0.163</v>
      </c>
      <c r="D38" s="7">
        <f>D35</f>
        <v>7692.5</v>
      </c>
      <c r="E38" s="67">
        <f t="shared" si="0"/>
        <v>1253.8775</v>
      </c>
    </row>
    <row r="39" spans="1:5" ht="15">
      <c r="A39" s="31">
        <v>3.3</v>
      </c>
      <c r="B39" s="37" t="s">
        <v>22</v>
      </c>
      <c r="C39" s="28">
        <v>0.0008</v>
      </c>
      <c r="D39" s="7">
        <f>D38</f>
        <v>7692.5</v>
      </c>
      <c r="E39" s="67">
        <f t="shared" si="0"/>
        <v>6.154</v>
      </c>
    </row>
    <row r="40" spans="1:5" ht="23.25">
      <c r="A40" s="32">
        <v>4</v>
      </c>
      <c r="B40" s="35" t="s">
        <v>23</v>
      </c>
      <c r="C40" s="27">
        <f>SUM(C41:C47)</f>
        <v>2.63403268</v>
      </c>
      <c r="D40" s="7">
        <f>D39</f>
        <v>7692.5</v>
      </c>
      <c r="E40" s="41">
        <f t="shared" si="0"/>
        <v>20262.2963909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7692.5</v>
      </c>
      <c r="E41" s="67">
        <f t="shared" si="0"/>
        <v>14072.6595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7692.5</v>
      </c>
      <c r="E42" s="67">
        <f t="shared" si="0"/>
        <v>2842.677219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f>D39</f>
        <v>7692.5</v>
      </c>
      <c r="E43" s="67">
        <f t="shared" si="0"/>
        <v>1691.5336719000002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7692.5</v>
      </c>
      <c r="E44" s="67">
        <f t="shared" si="0"/>
        <v>120.77224999999999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7692.5</v>
      </c>
      <c r="E45" s="67">
        <f t="shared" si="0"/>
        <v>27.693</v>
      </c>
    </row>
    <row r="46" spans="1:5" ht="15">
      <c r="A46" s="31">
        <v>4.6</v>
      </c>
      <c r="B46" s="37" t="s">
        <v>26</v>
      </c>
      <c r="C46" s="28">
        <v>0.08</v>
      </c>
      <c r="D46" s="7">
        <f>D43</f>
        <v>7692.5</v>
      </c>
      <c r="E46" s="67">
        <f t="shared" si="0"/>
        <v>615.4</v>
      </c>
    </row>
    <row r="47" spans="1:5" ht="15">
      <c r="A47" s="31">
        <v>4.7</v>
      </c>
      <c r="B47" s="37" t="s">
        <v>42</v>
      </c>
      <c r="C47" s="28">
        <v>0.1159</v>
      </c>
      <c r="D47" s="7">
        <f>D43</f>
        <v>7692.5</v>
      </c>
      <c r="E47" s="67">
        <f t="shared" si="0"/>
        <v>891.56075</v>
      </c>
    </row>
    <row r="48" spans="1:5" ht="15">
      <c r="A48" s="32">
        <v>5</v>
      </c>
      <c r="B48" s="35" t="s">
        <v>27</v>
      </c>
      <c r="C48" s="27">
        <f>SUM(C49:C52)</f>
        <v>1.2856634</v>
      </c>
      <c r="D48" s="7">
        <f>D43</f>
        <v>7692.5</v>
      </c>
      <c r="E48" s="41">
        <f t="shared" si="0"/>
        <v>9889.9657045</v>
      </c>
    </row>
    <row r="49" spans="1:5" ht="23.25">
      <c r="A49" s="31">
        <v>5.1</v>
      </c>
      <c r="B49" s="37" t="s">
        <v>43</v>
      </c>
      <c r="C49" s="28">
        <v>0.6617</v>
      </c>
      <c r="D49" s="7">
        <f>D44</f>
        <v>7692.5</v>
      </c>
      <c r="E49" s="67">
        <f t="shared" si="0"/>
        <v>5090.12725</v>
      </c>
    </row>
    <row r="50" spans="1:5" ht="15">
      <c r="A50" s="31">
        <v>5.2</v>
      </c>
      <c r="B50" s="37" t="s">
        <v>115</v>
      </c>
      <c r="C50" s="28">
        <f>C49*0.202</f>
        <v>0.1336634</v>
      </c>
      <c r="D50" s="7">
        <f>D44</f>
        <v>7692.5</v>
      </c>
      <c r="E50" s="67">
        <f t="shared" si="0"/>
        <v>1028.2057045</v>
      </c>
    </row>
    <row r="51" spans="1:5" ht="15">
      <c r="A51" s="31">
        <v>5.3</v>
      </c>
      <c r="B51" s="37" t="s">
        <v>28</v>
      </c>
      <c r="C51" s="28">
        <v>0.2159</v>
      </c>
      <c r="D51" s="7">
        <f>D44</f>
        <v>7692.5</v>
      </c>
      <c r="E51" s="67">
        <f t="shared" si="0"/>
        <v>1660.81075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7692.5</v>
      </c>
      <c r="E52" s="67">
        <f t="shared" si="0"/>
        <v>2110.8219999999997</v>
      </c>
    </row>
    <row r="53" spans="1:5" ht="15">
      <c r="A53" s="32">
        <v>6</v>
      </c>
      <c r="B53" s="35" t="s">
        <v>44</v>
      </c>
      <c r="C53" s="27">
        <f>C61*18.5%</f>
        <v>2.57705</v>
      </c>
      <c r="D53" s="7">
        <f>D43</f>
        <v>7692.5</v>
      </c>
      <c r="E53" s="41">
        <f t="shared" si="0"/>
        <v>19823.957124999997</v>
      </c>
    </row>
    <row r="54" spans="1:5" ht="15">
      <c r="A54" s="36">
        <v>6.1</v>
      </c>
      <c r="B54" s="35" t="s">
        <v>117</v>
      </c>
      <c r="C54" s="27">
        <f>C61*9.85%</f>
        <v>1.372105</v>
      </c>
      <c r="D54" s="7">
        <f>D43</f>
        <v>7692.5</v>
      </c>
      <c r="E54" s="41">
        <f t="shared" si="0"/>
        <v>10554.917712499999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7692.5</v>
      </c>
      <c r="E55" s="41">
        <v>69.54</v>
      </c>
    </row>
    <row r="56" spans="1:5" ht="15">
      <c r="A56" s="32">
        <v>8</v>
      </c>
      <c r="B56" s="35" t="s">
        <v>31</v>
      </c>
      <c r="C56" s="30">
        <f>C55+C53+C48+C40+C36+C22+C11</f>
        <v>13.39096108</v>
      </c>
      <c r="D56" s="7">
        <f>D44</f>
        <v>7692.5</v>
      </c>
      <c r="E56" s="41">
        <f>E11+E22+E36+E40+E48+E53+E55</f>
        <v>103010.2756079</v>
      </c>
    </row>
    <row r="57" spans="1:5" ht="15">
      <c r="A57" s="39">
        <v>9</v>
      </c>
      <c r="B57" s="37" t="s">
        <v>32</v>
      </c>
      <c r="C57" s="28">
        <v>0.4686</v>
      </c>
      <c r="D57" s="7">
        <f>D45</f>
        <v>7692.5</v>
      </c>
      <c r="E57" s="67">
        <f t="shared" si="0"/>
        <v>3604.7055</v>
      </c>
    </row>
    <row r="58" spans="1:5" ht="15">
      <c r="A58" s="39">
        <v>10</v>
      </c>
      <c r="B58" s="37" t="s">
        <v>45</v>
      </c>
      <c r="C58" s="28">
        <v>0.0704</v>
      </c>
      <c r="D58" s="7">
        <f>D48</f>
        <v>7692.5</v>
      </c>
      <c r="E58" s="67">
        <f t="shared" si="0"/>
        <v>541.552</v>
      </c>
    </row>
    <row r="59" spans="1:5" ht="15">
      <c r="A59" s="32">
        <v>11</v>
      </c>
      <c r="B59" s="55" t="s">
        <v>33</v>
      </c>
      <c r="C59" s="27">
        <f>C56+C57+C58</f>
        <v>13.92996108</v>
      </c>
      <c r="D59" s="7">
        <f>D48</f>
        <v>7692.5</v>
      </c>
      <c r="E59" s="41">
        <f>E56+E57+E58</f>
        <v>107156.53310789999</v>
      </c>
    </row>
    <row r="60" ht="15">
      <c r="C60" s="59"/>
    </row>
    <row r="61" ht="15">
      <c r="C61" s="60">
        <v>13.93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8.8515625" style="0" customWidth="1"/>
    <col min="3" max="3" width="15.7109375" style="0" hidden="1" customWidth="1"/>
    <col min="4" max="4" width="14.7109375" style="0" hidden="1" customWidth="1"/>
    <col min="5" max="5" width="36.421875" style="0" customWidth="1"/>
  </cols>
  <sheetData>
    <row r="1" spans="1:5" ht="42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91</v>
      </c>
      <c r="B5" s="83"/>
      <c r="C5" s="83"/>
      <c r="D5" s="83"/>
      <c r="E5" s="83"/>
    </row>
    <row r="6" spans="1:5" ht="15">
      <c r="A6" s="15"/>
      <c r="B6" s="15"/>
      <c r="C6" s="15"/>
      <c r="D6" s="15"/>
      <c r="E6" s="15"/>
    </row>
    <row r="7" spans="1:5" ht="15">
      <c r="A7" s="86" t="s">
        <v>1</v>
      </c>
      <c r="B7" s="86"/>
      <c r="C7" s="7"/>
      <c r="D7" s="7"/>
      <c r="E7" s="8">
        <v>3927.5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44262.924999999996</v>
      </c>
    </row>
    <row r="10" spans="1:5" ht="49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3927.5</v>
      </c>
      <c r="E11" s="41">
        <f>C11*D11</f>
        <v>9118.4115535</v>
      </c>
    </row>
    <row r="12" spans="1:5" ht="15">
      <c r="A12" s="46"/>
      <c r="B12" s="47" t="s">
        <v>4</v>
      </c>
      <c r="C12" s="48"/>
      <c r="D12" s="7">
        <v>3927.5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3927.5</v>
      </c>
      <c r="E13" s="12">
        <f aca="true" t="shared" si="0" ref="E13:E57">C13*D13</f>
        <v>6565.60175</v>
      </c>
    </row>
    <row r="14" spans="1:5" ht="15">
      <c r="A14" s="2"/>
      <c r="B14" s="4" t="s">
        <v>5</v>
      </c>
      <c r="C14" s="6">
        <v>1.6717</v>
      </c>
      <c r="D14" s="7">
        <v>3927.5</v>
      </c>
      <c r="E14" s="12">
        <f t="shared" si="0"/>
        <v>6565.60175</v>
      </c>
    </row>
    <row r="15" spans="1:5" ht="15">
      <c r="A15" s="2"/>
      <c r="B15" s="4" t="s">
        <v>6</v>
      </c>
      <c r="C15" s="6"/>
      <c r="D15" s="7">
        <v>3927.5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3927.5</v>
      </c>
      <c r="E16" s="12">
        <f t="shared" si="0"/>
        <v>1326.2515535</v>
      </c>
    </row>
    <row r="17" spans="1:5" ht="23.25">
      <c r="A17" s="2">
        <v>1.3</v>
      </c>
      <c r="B17" s="4" t="s">
        <v>134</v>
      </c>
      <c r="C17" s="6">
        <v>0.0143</v>
      </c>
      <c r="D17" s="7">
        <v>3927.5</v>
      </c>
      <c r="E17" s="12">
        <f t="shared" si="0"/>
        <v>56.16325</v>
      </c>
    </row>
    <row r="18" spans="1:5" ht="15">
      <c r="A18" s="2">
        <v>1.4</v>
      </c>
      <c r="B18" s="37" t="s">
        <v>7</v>
      </c>
      <c r="C18" s="28"/>
      <c r="D18" s="7">
        <v>3927.5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3927.5</v>
      </c>
      <c r="E19" s="12">
        <f t="shared" si="0"/>
        <v>320.48400000000004</v>
      </c>
    </row>
    <row r="20" spans="1:5" ht="15">
      <c r="A20" s="2">
        <v>1.6</v>
      </c>
      <c r="B20" s="37" t="s">
        <v>135</v>
      </c>
      <c r="C20" s="28">
        <v>0.1164</v>
      </c>
      <c r="D20" s="7">
        <v>3927.5</v>
      </c>
      <c r="E20" s="12">
        <f t="shared" si="0"/>
        <v>457.161</v>
      </c>
    </row>
    <row r="21" spans="1:5" ht="15">
      <c r="A21" s="2">
        <v>1.7</v>
      </c>
      <c r="B21" s="37" t="s">
        <v>136</v>
      </c>
      <c r="C21" s="49">
        <v>0.1</v>
      </c>
      <c r="D21" s="7">
        <v>3927.5</v>
      </c>
      <c r="E21" s="12">
        <f t="shared" si="0"/>
        <v>392.75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3927.5</v>
      </c>
      <c r="E22" s="41">
        <f t="shared" si="0"/>
        <v>8547.0255</v>
      </c>
    </row>
    <row r="23" spans="1:5" ht="15">
      <c r="A23" s="31">
        <v>2.1</v>
      </c>
      <c r="B23" s="37" t="s">
        <v>10</v>
      </c>
      <c r="C23" s="28">
        <v>0.6191</v>
      </c>
      <c r="D23" s="7">
        <v>3927.5</v>
      </c>
      <c r="E23" s="12">
        <f t="shared" si="0"/>
        <v>2431.51525</v>
      </c>
    </row>
    <row r="24" spans="1:5" ht="15">
      <c r="A24" s="31">
        <v>2.2</v>
      </c>
      <c r="B24" s="37" t="s">
        <v>11</v>
      </c>
      <c r="C24" s="28">
        <v>0.2333</v>
      </c>
      <c r="D24" s="7">
        <v>3927.5</v>
      </c>
      <c r="E24" s="12">
        <f t="shared" si="0"/>
        <v>916.28575</v>
      </c>
    </row>
    <row r="25" spans="1:5" ht="23.25">
      <c r="A25" s="31">
        <v>2.3</v>
      </c>
      <c r="B25" s="37" t="s">
        <v>12</v>
      </c>
      <c r="C25" s="28">
        <v>0.6167</v>
      </c>
      <c r="D25" s="7">
        <v>3927.5</v>
      </c>
      <c r="E25" s="12">
        <f t="shared" si="0"/>
        <v>2422.08925</v>
      </c>
    </row>
    <row r="26" spans="1:5" ht="23.25">
      <c r="A26" s="31">
        <v>2.4</v>
      </c>
      <c r="B26" s="37" t="s">
        <v>38</v>
      </c>
      <c r="C26" s="28">
        <v>0.0334</v>
      </c>
      <c r="D26" s="7">
        <v>3927.5</v>
      </c>
      <c r="E26" s="12">
        <f t="shared" si="0"/>
        <v>131.17849999999999</v>
      </c>
    </row>
    <row r="27" spans="1:5" ht="15">
      <c r="A27" s="31">
        <v>2.5</v>
      </c>
      <c r="B27" s="37" t="s">
        <v>13</v>
      </c>
      <c r="C27" s="28">
        <v>0.2607</v>
      </c>
      <c r="D27" s="7">
        <v>3927.5</v>
      </c>
      <c r="E27" s="12">
        <f t="shared" si="0"/>
        <v>1023.8992499999999</v>
      </c>
    </row>
    <row r="28" spans="1:5" ht="15">
      <c r="A28" s="31">
        <v>2.6</v>
      </c>
      <c r="B28" s="37" t="s">
        <v>39</v>
      </c>
      <c r="C28" s="28">
        <v>0.0834</v>
      </c>
      <c r="D28" s="7">
        <v>3927.5</v>
      </c>
      <c r="E28" s="12">
        <f t="shared" si="0"/>
        <v>327.5535</v>
      </c>
    </row>
    <row r="29" spans="1:5" ht="23.25">
      <c r="A29" s="31">
        <v>2.7</v>
      </c>
      <c r="B29" s="37" t="s">
        <v>14</v>
      </c>
      <c r="C29" s="28">
        <v>0.0092</v>
      </c>
      <c r="D29" s="7">
        <v>3927.5</v>
      </c>
      <c r="E29" s="12">
        <f t="shared" si="0"/>
        <v>36.133</v>
      </c>
    </row>
    <row r="30" spans="1:5" ht="15">
      <c r="A30" s="31">
        <v>2.8</v>
      </c>
      <c r="B30" s="37" t="s">
        <v>137</v>
      </c>
      <c r="C30" s="28">
        <v>0.1347</v>
      </c>
      <c r="D30" s="7">
        <v>3927.5</v>
      </c>
      <c r="E30" s="12">
        <f t="shared" si="0"/>
        <v>529.0342499999999</v>
      </c>
    </row>
    <row r="31" spans="1:5" ht="15">
      <c r="A31" s="31">
        <v>2.9</v>
      </c>
      <c r="B31" s="37" t="s">
        <v>15</v>
      </c>
      <c r="C31" s="28">
        <v>0.0483</v>
      </c>
      <c r="D31" s="7">
        <v>3927.5</v>
      </c>
      <c r="E31" s="12">
        <f t="shared" si="0"/>
        <v>189.69825</v>
      </c>
    </row>
    <row r="32" spans="1:5" ht="15">
      <c r="A32" s="38" t="s">
        <v>40</v>
      </c>
      <c r="B32" s="37" t="s">
        <v>16</v>
      </c>
      <c r="C32" s="28">
        <v>0.0144</v>
      </c>
      <c r="D32" s="7">
        <v>3927.5</v>
      </c>
      <c r="E32" s="12">
        <f t="shared" si="0"/>
        <v>56.556</v>
      </c>
    </row>
    <row r="33" spans="1:5" ht="23.25">
      <c r="A33" s="31">
        <v>2.11</v>
      </c>
      <c r="B33" s="37" t="s">
        <v>17</v>
      </c>
      <c r="C33" s="28">
        <v>0.0542</v>
      </c>
      <c r="D33" s="7">
        <v>3927.5</v>
      </c>
      <c r="E33" s="12">
        <f t="shared" si="0"/>
        <v>212.8705</v>
      </c>
    </row>
    <row r="34" spans="1:5" ht="15">
      <c r="A34" s="31">
        <v>2.12</v>
      </c>
      <c r="B34" s="37" t="s">
        <v>18</v>
      </c>
      <c r="C34" s="28">
        <v>0.049</v>
      </c>
      <c r="D34" s="7">
        <v>3927.5</v>
      </c>
      <c r="E34" s="12">
        <f t="shared" si="0"/>
        <v>192.44750000000002</v>
      </c>
    </row>
    <row r="35" spans="1:5" ht="23.25">
      <c r="A35" s="31">
        <v>2.13</v>
      </c>
      <c r="B35" s="37" t="s">
        <v>138</v>
      </c>
      <c r="C35" s="28">
        <v>0.0198</v>
      </c>
      <c r="D35" s="7">
        <v>3927.5</v>
      </c>
      <c r="E35" s="12">
        <f t="shared" si="0"/>
        <v>77.76450000000001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3927.5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3927.5</v>
      </c>
      <c r="E37" s="12"/>
    </row>
    <row r="38" spans="1:5" ht="15">
      <c r="A38" s="31">
        <v>3.2</v>
      </c>
      <c r="B38" s="37" t="s">
        <v>21</v>
      </c>
      <c r="C38" s="28"/>
      <c r="D38" s="7">
        <v>3927.5</v>
      </c>
      <c r="E38" s="12"/>
    </row>
    <row r="39" spans="1:5" ht="15">
      <c r="A39" s="31">
        <v>3.3</v>
      </c>
      <c r="B39" s="37" t="s">
        <v>22</v>
      </c>
      <c r="C39" s="28"/>
      <c r="D39" s="7">
        <v>3927.5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v>3927.5</v>
      </c>
      <c r="E40" s="41">
        <f t="shared" si="0"/>
        <v>11100.21320755</v>
      </c>
    </row>
    <row r="41" spans="1:5" ht="23.25">
      <c r="A41" s="31">
        <v>4.1</v>
      </c>
      <c r="B41" s="37" t="s">
        <v>41</v>
      </c>
      <c r="C41" s="28">
        <v>1.8294</v>
      </c>
      <c r="D41" s="7">
        <v>3927.5</v>
      </c>
      <c r="E41" s="12">
        <f t="shared" si="0"/>
        <v>7184.9685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3927.5</v>
      </c>
      <c r="E42" s="12">
        <f t="shared" si="0"/>
        <v>1451.363637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3927.5</v>
      </c>
      <c r="E43" s="12">
        <f t="shared" si="0"/>
        <v>1295.44982055</v>
      </c>
    </row>
    <row r="44" spans="1:5" ht="15">
      <c r="A44" s="31">
        <v>4.4</v>
      </c>
      <c r="B44" s="37" t="s">
        <v>139</v>
      </c>
      <c r="C44" s="28">
        <v>0.0157</v>
      </c>
      <c r="D44" s="7">
        <v>3927.5</v>
      </c>
      <c r="E44" s="12">
        <f t="shared" si="0"/>
        <v>61.66175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3927.5</v>
      </c>
      <c r="E45" s="12">
        <f t="shared" si="0"/>
        <v>14.139000000000001</v>
      </c>
    </row>
    <row r="46" spans="1:5" ht="15">
      <c r="A46" s="31">
        <v>4.6</v>
      </c>
      <c r="B46" s="37" t="s">
        <v>26</v>
      </c>
      <c r="C46" s="28">
        <v>0.083</v>
      </c>
      <c r="D46" s="7">
        <v>3927.5</v>
      </c>
      <c r="E46" s="12">
        <f t="shared" si="0"/>
        <v>325.9825</v>
      </c>
    </row>
    <row r="47" spans="1:5" ht="15">
      <c r="A47" s="31">
        <v>4.7</v>
      </c>
      <c r="B47" s="37" t="s">
        <v>42</v>
      </c>
      <c r="C47" s="28">
        <v>0.1952</v>
      </c>
      <c r="D47" s="7">
        <v>3927.5</v>
      </c>
      <c r="E47" s="12">
        <f t="shared" si="0"/>
        <v>766.648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3927.5</v>
      </c>
      <c r="E48" s="41">
        <f t="shared" si="0"/>
        <v>4416.286801</v>
      </c>
    </row>
    <row r="49" spans="1:5" ht="23.25">
      <c r="A49" s="31">
        <v>5.1</v>
      </c>
      <c r="B49" s="37" t="s">
        <v>43</v>
      </c>
      <c r="C49" s="28">
        <v>0.5562</v>
      </c>
      <c r="D49" s="7">
        <v>3927.5</v>
      </c>
      <c r="E49" s="12">
        <f t="shared" si="0"/>
        <v>2184.4755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3927.5</v>
      </c>
      <c r="E50" s="12">
        <f t="shared" si="0"/>
        <v>441.26405100000005</v>
      </c>
    </row>
    <row r="51" spans="1:5" ht="23.25">
      <c r="A51" s="31">
        <v>5.3</v>
      </c>
      <c r="B51" s="37" t="s">
        <v>28</v>
      </c>
      <c r="C51" s="28">
        <v>0.1815</v>
      </c>
      <c r="D51" s="7">
        <v>3927.5</v>
      </c>
      <c r="E51" s="12">
        <f t="shared" si="0"/>
        <v>712.84125</v>
      </c>
    </row>
    <row r="52" spans="1:5" ht="15">
      <c r="A52" s="31">
        <v>5.4</v>
      </c>
      <c r="B52" s="37" t="s">
        <v>29</v>
      </c>
      <c r="C52" s="28">
        <v>0.2744</v>
      </c>
      <c r="D52" s="7">
        <v>3927.5</v>
      </c>
      <c r="E52" s="12">
        <f t="shared" si="0"/>
        <v>1077.706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v>3927.5</v>
      </c>
      <c r="E53" s="41">
        <f t="shared" si="0"/>
        <v>8188.641125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3927.5</v>
      </c>
      <c r="E54" s="41">
        <f t="shared" si="0"/>
        <v>4359.898112499999</v>
      </c>
    </row>
    <row r="55" spans="1:5" ht="15">
      <c r="A55" s="32">
        <v>7</v>
      </c>
      <c r="B55" s="35" t="s">
        <v>30</v>
      </c>
      <c r="C55" s="27">
        <v>0.009</v>
      </c>
      <c r="D55" s="7">
        <v>3927.5</v>
      </c>
      <c r="E55" s="41">
        <f t="shared" si="0"/>
        <v>35.3475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3927.5</v>
      </c>
      <c r="E56" s="41">
        <f>E11+E22+E36+E40+E48+E53+E55</f>
        <v>41405.92568705</v>
      </c>
    </row>
    <row r="57" spans="1:5" ht="15">
      <c r="A57" s="39">
        <v>9</v>
      </c>
      <c r="B57" s="37" t="s">
        <v>32</v>
      </c>
      <c r="C57" s="28">
        <v>0.6326</v>
      </c>
      <c r="D57" s="7">
        <v>3927.5</v>
      </c>
      <c r="E57" s="12">
        <f t="shared" si="0"/>
        <v>2484.5365</v>
      </c>
    </row>
    <row r="58" spans="1:5" ht="15">
      <c r="A58" s="39">
        <v>10</v>
      </c>
      <c r="B58" s="37" t="s">
        <v>45</v>
      </c>
      <c r="C58" s="28">
        <v>0.0948</v>
      </c>
      <c r="D58" s="7">
        <v>3927.5</v>
      </c>
      <c r="E58" s="12">
        <v>372.47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v>3927.5</v>
      </c>
      <c r="E59" s="41">
        <f>E56+E57+E58</f>
        <v>44262.932187050006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00390625" style="0" customWidth="1"/>
    <col min="3" max="3" width="12.57421875" style="0" hidden="1" customWidth="1"/>
    <col min="4" max="4" width="11.8515625" style="0" hidden="1" customWidth="1"/>
    <col min="5" max="5" width="33.28125" style="0" customWidth="1"/>
  </cols>
  <sheetData>
    <row r="1" spans="1:5" ht="44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122</v>
      </c>
      <c r="B5" s="83"/>
      <c r="C5" s="83"/>
      <c r="D5" s="83"/>
      <c r="E5" s="83"/>
    </row>
    <row r="6" spans="1:5" ht="15">
      <c r="A6" s="86" t="s">
        <v>1</v>
      </c>
      <c r="B6" s="86"/>
      <c r="C6" s="7"/>
      <c r="D6" s="7"/>
      <c r="E6" s="8">
        <v>891.5</v>
      </c>
    </row>
    <row r="7" spans="1:5" ht="15">
      <c r="A7" s="86" t="s">
        <v>2</v>
      </c>
      <c r="B7" s="86"/>
      <c r="C7" s="7"/>
      <c r="D7" s="7"/>
      <c r="E7" s="8">
        <v>11.27</v>
      </c>
    </row>
    <row r="8" spans="1:5" ht="15">
      <c r="A8" s="87"/>
      <c r="B8" s="87"/>
      <c r="C8" s="7"/>
      <c r="D8" s="7"/>
      <c r="E8" s="13">
        <f>E6*E7</f>
        <v>10047.205</v>
      </c>
    </row>
    <row r="9" spans="1:5" ht="46.5" customHeight="1">
      <c r="A9" s="9" t="s">
        <v>35</v>
      </c>
      <c r="B9" s="10" t="s">
        <v>3</v>
      </c>
      <c r="C9" s="88" t="s">
        <v>34</v>
      </c>
      <c r="D9" s="88"/>
      <c r="E9" s="88"/>
    </row>
    <row r="10" spans="1:5" ht="23.25">
      <c r="A10" s="34">
        <v>1</v>
      </c>
      <c r="B10" s="35" t="s">
        <v>36</v>
      </c>
      <c r="C10" s="27">
        <f>SUM(C13:C20)</f>
        <v>2.3216834</v>
      </c>
      <c r="D10" s="7">
        <v>891.5</v>
      </c>
      <c r="E10" s="41">
        <f>C10*D10</f>
        <v>2069.7807511</v>
      </c>
    </row>
    <row r="11" spans="1:5" ht="15">
      <c r="A11" s="46"/>
      <c r="B11" s="47" t="s">
        <v>4</v>
      </c>
      <c r="C11" s="48"/>
      <c r="D11" s="7">
        <v>891.5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v>891.5</v>
      </c>
      <c r="E12" s="12">
        <f aca="true" t="shared" si="0" ref="E12:E56">C12*D12</f>
        <v>1490.32055</v>
      </c>
    </row>
    <row r="13" spans="1:5" ht="15">
      <c r="A13" s="2"/>
      <c r="B13" s="4" t="s">
        <v>5</v>
      </c>
      <c r="C13" s="6">
        <v>1.6717</v>
      </c>
      <c r="D13" s="7">
        <v>891.5</v>
      </c>
      <c r="E13" s="12">
        <f t="shared" si="0"/>
        <v>1490.32055</v>
      </c>
    </row>
    <row r="14" spans="1:5" ht="15">
      <c r="A14" s="2"/>
      <c r="B14" s="4" t="s">
        <v>6</v>
      </c>
      <c r="C14" s="6"/>
      <c r="D14" s="7">
        <v>891.5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v>891.5</v>
      </c>
      <c r="E15" s="12">
        <f t="shared" si="0"/>
        <v>301.04475110000004</v>
      </c>
    </row>
    <row r="16" spans="1:5" ht="23.25">
      <c r="A16" s="2">
        <v>1.3</v>
      </c>
      <c r="B16" s="4" t="s">
        <v>134</v>
      </c>
      <c r="C16" s="6">
        <v>0.0143</v>
      </c>
      <c r="D16" s="7">
        <v>891.5</v>
      </c>
      <c r="E16" s="12">
        <f t="shared" si="0"/>
        <v>12.74845</v>
      </c>
    </row>
    <row r="17" spans="1:5" ht="15">
      <c r="A17" s="2">
        <v>1.4</v>
      </c>
      <c r="B17" s="37" t="s">
        <v>7</v>
      </c>
      <c r="C17" s="28"/>
      <c r="D17" s="7">
        <v>891.5</v>
      </c>
      <c r="E17" s="12"/>
    </row>
    <row r="18" spans="1:5" ht="15">
      <c r="A18" s="2">
        <v>1.5</v>
      </c>
      <c r="B18" s="37" t="s">
        <v>8</v>
      </c>
      <c r="C18" s="28">
        <v>0.0816</v>
      </c>
      <c r="D18" s="7">
        <v>891.5</v>
      </c>
      <c r="E18" s="12">
        <f t="shared" si="0"/>
        <v>72.74640000000001</v>
      </c>
    </row>
    <row r="19" spans="1:5" ht="15">
      <c r="A19" s="2">
        <v>1.6</v>
      </c>
      <c r="B19" s="37" t="s">
        <v>135</v>
      </c>
      <c r="C19" s="28">
        <v>0.1164</v>
      </c>
      <c r="D19" s="7">
        <v>891.5</v>
      </c>
      <c r="E19" s="12">
        <f t="shared" si="0"/>
        <v>103.7706</v>
      </c>
    </row>
    <row r="20" spans="1:5" ht="15">
      <c r="A20" s="2">
        <v>1.7</v>
      </c>
      <c r="B20" s="37" t="s">
        <v>136</v>
      </c>
      <c r="C20" s="49">
        <v>0.1</v>
      </c>
      <c r="D20" s="7">
        <v>891.5</v>
      </c>
      <c r="E20" s="12">
        <f t="shared" si="0"/>
        <v>89.15</v>
      </c>
    </row>
    <row r="21" spans="1:5" ht="15">
      <c r="A21" s="32">
        <v>2</v>
      </c>
      <c r="B21" s="35" t="s">
        <v>9</v>
      </c>
      <c r="C21" s="27">
        <f>SUM(C22:C34)</f>
        <v>2.1762</v>
      </c>
      <c r="D21" s="7">
        <v>891.5</v>
      </c>
      <c r="E21" s="41">
        <f t="shared" si="0"/>
        <v>1940.0823</v>
      </c>
    </row>
    <row r="22" spans="1:5" ht="15">
      <c r="A22" s="31">
        <v>2.1</v>
      </c>
      <c r="B22" s="37" t="s">
        <v>10</v>
      </c>
      <c r="C22" s="28">
        <v>0.6191</v>
      </c>
      <c r="D22" s="7">
        <v>891.5</v>
      </c>
      <c r="E22" s="12">
        <f t="shared" si="0"/>
        <v>551.92765</v>
      </c>
    </row>
    <row r="23" spans="1:5" ht="15">
      <c r="A23" s="31">
        <v>2.2</v>
      </c>
      <c r="B23" s="37" t="s">
        <v>11</v>
      </c>
      <c r="C23" s="28">
        <v>0.2333</v>
      </c>
      <c r="D23" s="7">
        <v>891.5</v>
      </c>
      <c r="E23" s="12">
        <f t="shared" si="0"/>
        <v>207.98695</v>
      </c>
    </row>
    <row r="24" spans="1:5" ht="23.25">
      <c r="A24" s="31">
        <v>2.3</v>
      </c>
      <c r="B24" s="37" t="s">
        <v>12</v>
      </c>
      <c r="C24" s="28">
        <v>0.6167</v>
      </c>
      <c r="D24" s="7">
        <v>891.5</v>
      </c>
      <c r="E24" s="12">
        <f t="shared" si="0"/>
        <v>549.78805</v>
      </c>
    </row>
    <row r="25" spans="1:5" ht="23.25">
      <c r="A25" s="31">
        <v>2.4</v>
      </c>
      <c r="B25" s="37" t="s">
        <v>38</v>
      </c>
      <c r="C25" s="28">
        <v>0.0334</v>
      </c>
      <c r="D25" s="7">
        <v>891.5</v>
      </c>
      <c r="E25" s="12">
        <f t="shared" si="0"/>
        <v>29.7761</v>
      </c>
    </row>
    <row r="26" spans="1:5" ht="15">
      <c r="A26" s="31">
        <v>2.5</v>
      </c>
      <c r="B26" s="37" t="s">
        <v>13</v>
      </c>
      <c r="C26" s="28">
        <v>0.2607</v>
      </c>
      <c r="D26" s="7">
        <v>891.5</v>
      </c>
      <c r="E26" s="12">
        <f t="shared" si="0"/>
        <v>232.41404999999997</v>
      </c>
    </row>
    <row r="27" spans="1:5" ht="15">
      <c r="A27" s="31">
        <v>2.6</v>
      </c>
      <c r="B27" s="37" t="s">
        <v>39</v>
      </c>
      <c r="C27" s="28">
        <v>0.0834</v>
      </c>
      <c r="D27" s="7">
        <v>891.5</v>
      </c>
      <c r="E27" s="12">
        <f t="shared" si="0"/>
        <v>74.3511</v>
      </c>
    </row>
    <row r="28" spans="1:5" ht="23.25">
      <c r="A28" s="31">
        <v>2.7</v>
      </c>
      <c r="B28" s="37" t="s">
        <v>14</v>
      </c>
      <c r="C28" s="28">
        <v>0.0092</v>
      </c>
      <c r="D28" s="7">
        <v>891.5</v>
      </c>
      <c r="E28" s="12">
        <f t="shared" si="0"/>
        <v>8.2018</v>
      </c>
    </row>
    <row r="29" spans="1:5" ht="15">
      <c r="A29" s="31">
        <v>2.8</v>
      </c>
      <c r="B29" s="37" t="s">
        <v>137</v>
      </c>
      <c r="C29" s="28">
        <v>0.1347</v>
      </c>
      <c r="D29" s="7">
        <v>891.5</v>
      </c>
      <c r="E29" s="12">
        <f t="shared" si="0"/>
        <v>120.08504999999998</v>
      </c>
    </row>
    <row r="30" spans="1:5" ht="15">
      <c r="A30" s="31">
        <v>2.9</v>
      </c>
      <c r="B30" s="37" t="s">
        <v>15</v>
      </c>
      <c r="C30" s="28">
        <v>0.0483</v>
      </c>
      <c r="D30" s="7">
        <v>891.5</v>
      </c>
      <c r="E30" s="12">
        <f t="shared" si="0"/>
        <v>43.059450000000005</v>
      </c>
    </row>
    <row r="31" spans="1:5" ht="15">
      <c r="A31" s="38" t="s">
        <v>40</v>
      </c>
      <c r="B31" s="37" t="s">
        <v>16</v>
      </c>
      <c r="C31" s="28">
        <v>0.0144</v>
      </c>
      <c r="D31" s="7">
        <v>891.5</v>
      </c>
      <c r="E31" s="12">
        <f t="shared" si="0"/>
        <v>12.8376</v>
      </c>
    </row>
    <row r="32" spans="1:5" ht="23.25">
      <c r="A32" s="31">
        <v>2.11</v>
      </c>
      <c r="B32" s="37" t="s">
        <v>17</v>
      </c>
      <c r="C32" s="28">
        <v>0.0542</v>
      </c>
      <c r="D32" s="7">
        <v>891.5</v>
      </c>
      <c r="E32" s="12">
        <f t="shared" si="0"/>
        <v>48.3193</v>
      </c>
    </row>
    <row r="33" spans="1:5" ht="15">
      <c r="A33" s="31">
        <v>2.12</v>
      </c>
      <c r="B33" s="37" t="s">
        <v>18</v>
      </c>
      <c r="C33" s="28">
        <v>0.049</v>
      </c>
      <c r="D33" s="7">
        <v>891.5</v>
      </c>
      <c r="E33" s="12">
        <f t="shared" si="0"/>
        <v>43.6835</v>
      </c>
    </row>
    <row r="34" spans="1:5" ht="23.25">
      <c r="A34" s="31">
        <v>2.13</v>
      </c>
      <c r="B34" s="37" t="s">
        <v>138</v>
      </c>
      <c r="C34" s="28">
        <v>0.0198</v>
      </c>
      <c r="D34" s="7">
        <v>891.5</v>
      </c>
      <c r="E34" s="12">
        <f t="shared" si="0"/>
        <v>17.6517</v>
      </c>
    </row>
    <row r="35" spans="1:5" ht="23.25">
      <c r="A35" s="32">
        <v>3</v>
      </c>
      <c r="B35" s="35" t="s">
        <v>19</v>
      </c>
      <c r="C35" s="27">
        <f>SUM(C36:C38)</f>
        <v>0</v>
      </c>
      <c r="D35" s="7">
        <v>891.5</v>
      </c>
      <c r="E35" s="41">
        <f t="shared" si="0"/>
        <v>0</v>
      </c>
    </row>
    <row r="36" spans="1:5" ht="15">
      <c r="A36" s="31">
        <v>3.1</v>
      </c>
      <c r="B36" s="37" t="s">
        <v>20</v>
      </c>
      <c r="C36" s="28"/>
      <c r="D36" s="7">
        <v>891.5</v>
      </c>
      <c r="E36" s="12"/>
    </row>
    <row r="37" spans="1:5" ht="15">
      <c r="A37" s="31">
        <v>3.2</v>
      </c>
      <c r="B37" s="37" t="s">
        <v>21</v>
      </c>
      <c r="C37" s="28"/>
      <c r="D37" s="7">
        <v>891.5</v>
      </c>
      <c r="E37" s="12"/>
    </row>
    <row r="38" spans="1:5" ht="15">
      <c r="A38" s="31">
        <v>3.3</v>
      </c>
      <c r="B38" s="37" t="s">
        <v>22</v>
      </c>
      <c r="C38" s="28"/>
      <c r="D38" s="7">
        <v>891.5</v>
      </c>
      <c r="E38" s="12"/>
    </row>
    <row r="39" spans="1:5" ht="23.25">
      <c r="A39" s="32">
        <v>4</v>
      </c>
      <c r="B39" s="35" t="s">
        <v>23</v>
      </c>
      <c r="C39" s="27">
        <f>SUM(C40:C46)</f>
        <v>2.8262796199999998</v>
      </c>
      <c r="D39" s="7">
        <v>891.5</v>
      </c>
      <c r="E39" s="41">
        <f t="shared" si="0"/>
        <v>2519.6282812299996</v>
      </c>
    </row>
    <row r="40" spans="1:5" ht="23.25">
      <c r="A40" s="31">
        <v>4.1</v>
      </c>
      <c r="B40" s="37" t="s">
        <v>41</v>
      </c>
      <c r="C40" s="28">
        <v>1.8294</v>
      </c>
      <c r="D40" s="7">
        <v>891.5</v>
      </c>
      <c r="E40" s="12">
        <f t="shared" si="0"/>
        <v>1630.9100999999998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7">
        <v>891.5</v>
      </c>
      <c r="E41" s="12">
        <f t="shared" si="0"/>
        <v>329.4438402</v>
      </c>
    </row>
    <row r="42" spans="1:5" ht="15">
      <c r="A42" s="31">
        <v>4.3</v>
      </c>
      <c r="B42" s="37" t="s">
        <v>24</v>
      </c>
      <c r="C42" s="28">
        <f>(C40+C41)*0.15</f>
        <v>0.32984082</v>
      </c>
      <c r="D42" s="7">
        <v>891.5</v>
      </c>
      <c r="E42" s="12">
        <f t="shared" si="0"/>
        <v>294.05309102999996</v>
      </c>
    </row>
    <row r="43" spans="1:5" ht="15">
      <c r="A43" s="31">
        <v>4.4</v>
      </c>
      <c r="B43" s="37" t="s">
        <v>139</v>
      </c>
      <c r="C43" s="28">
        <v>0.0157</v>
      </c>
      <c r="D43" s="7">
        <v>891.5</v>
      </c>
      <c r="E43" s="12">
        <f t="shared" si="0"/>
        <v>13.99655</v>
      </c>
    </row>
    <row r="44" spans="1:5" ht="15">
      <c r="A44" s="31">
        <v>4.5</v>
      </c>
      <c r="B44" s="37" t="s">
        <v>25</v>
      </c>
      <c r="C44" s="28">
        <v>0.0036000000000000003</v>
      </c>
      <c r="D44" s="7">
        <v>891.5</v>
      </c>
      <c r="E44" s="12">
        <f t="shared" si="0"/>
        <v>3.2094000000000005</v>
      </c>
    </row>
    <row r="45" spans="1:5" ht="15">
      <c r="A45" s="31">
        <v>4.6</v>
      </c>
      <c r="B45" s="37" t="s">
        <v>26</v>
      </c>
      <c r="C45" s="28">
        <v>0.083</v>
      </c>
      <c r="D45" s="7">
        <v>891.5</v>
      </c>
      <c r="E45" s="12">
        <f t="shared" si="0"/>
        <v>73.9945</v>
      </c>
    </row>
    <row r="46" spans="1:5" ht="15">
      <c r="A46" s="31">
        <v>4.7</v>
      </c>
      <c r="B46" s="37" t="s">
        <v>42</v>
      </c>
      <c r="C46" s="28">
        <v>0.1952</v>
      </c>
      <c r="D46" s="7">
        <v>891.5</v>
      </c>
      <c r="E46" s="12">
        <f t="shared" si="0"/>
        <v>174.0208</v>
      </c>
    </row>
    <row r="47" spans="1:5" ht="15">
      <c r="A47" s="32">
        <v>5</v>
      </c>
      <c r="B47" s="35" t="s">
        <v>27</v>
      </c>
      <c r="C47" s="27">
        <f>SUM(C48:C51)</f>
        <v>1.1244524</v>
      </c>
      <c r="D47" s="7">
        <v>891.5</v>
      </c>
      <c r="E47" s="41">
        <f t="shared" si="0"/>
        <v>1002.4493146</v>
      </c>
    </row>
    <row r="48" spans="1:5" ht="23.25">
      <c r="A48" s="31">
        <v>5.1</v>
      </c>
      <c r="B48" s="37" t="s">
        <v>43</v>
      </c>
      <c r="C48" s="28">
        <v>0.5562</v>
      </c>
      <c r="D48" s="7">
        <v>891.5</v>
      </c>
      <c r="E48" s="12">
        <f t="shared" si="0"/>
        <v>495.8523</v>
      </c>
    </row>
    <row r="49" spans="1:5" ht="15">
      <c r="A49" s="31">
        <v>5.2</v>
      </c>
      <c r="B49" s="37" t="s">
        <v>115</v>
      </c>
      <c r="C49" s="28">
        <f>C48*0.202</f>
        <v>0.11235240000000002</v>
      </c>
      <c r="D49" s="7">
        <v>891.5</v>
      </c>
      <c r="E49" s="12">
        <f t="shared" si="0"/>
        <v>100.16216460000001</v>
      </c>
    </row>
    <row r="50" spans="1:5" ht="23.25">
      <c r="A50" s="31">
        <v>5.3</v>
      </c>
      <c r="B50" s="37" t="s">
        <v>28</v>
      </c>
      <c r="C50" s="28">
        <v>0.1815</v>
      </c>
      <c r="D50" s="7">
        <v>891.5</v>
      </c>
      <c r="E50" s="12">
        <f t="shared" si="0"/>
        <v>161.80724999999998</v>
      </c>
    </row>
    <row r="51" spans="1:5" ht="15">
      <c r="A51" s="31">
        <v>5.4</v>
      </c>
      <c r="B51" s="37" t="s">
        <v>29</v>
      </c>
      <c r="C51" s="28">
        <v>0.2744</v>
      </c>
      <c r="D51" s="7">
        <v>891.5</v>
      </c>
      <c r="E51" s="12">
        <f t="shared" si="0"/>
        <v>244.62759999999997</v>
      </c>
    </row>
    <row r="52" spans="1:5" ht="15">
      <c r="A52" s="32">
        <v>6</v>
      </c>
      <c r="B52" s="35" t="s">
        <v>44</v>
      </c>
      <c r="C52" s="27">
        <f>C60*18.5%</f>
        <v>2.08495</v>
      </c>
      <c r="D52" s="7">
        <v>891.5</v>
      </c>
      <c r="E52" s="41">
        <f t="shared" si="0"/>
        <v>1858.732925</v>
      </c>
    </row>
    <row r="53" spans="1:5" ht="15">
      <c r="A53" s="36">
        <v>6.1</v>
      </c>
      <c r="B53" s="35" t="s">
        <v>117</v>
      </c>
      <c r="C53" s="27">
        <f>C60*9.85%</f>
        <v>1.1100949999999998</v>
      </c>
      <c r="D53" s="7">
        <v>891.5</v>
      </c>
      <c r="E53" s="41">
        <f t="shared" si="0"/>
        <v>989.6496924999999</v>
      </c>
    </row>
    <row r="54" spans="1:5" ht="15">
      <c r="A54" s="32">
        <v>7</v>
      </c>
      <c r="B54" s="35" t="s">
        <v>30</v>
      </c>
      <c r="C54" s="27">
        <v>0.009</v>
      </c>
      <c r="D54" s="7">
        <v>891.5</v>
      </c>
      <c r="E54" s="41">
        <f t="shared" si="0"/>
        <v>8.023499999999999</v>
      </c>
    </row>
    <row r="55" spans="1:5" ht="15">
      <c r="A55" s="32">
        <v>8</v>
      </c>
      <c r="B55" s="35" t="s">
        <v>31</v>
      </c>
      <c r="C55" s="30">
        <f>C54+C52+C47+C39+C35+C21+C10</f>
        <v>10.542565419999999</v>
      </c>
      <c r="D55" s="7">
        <v>891.5</v>
      </c>
      <c r="E55" s="41">
        <f>E10+E21+E35+E39+E47+E52+E54</f>
        <v>9398.697071929999</v>
      </c>
    </row>
    <row r="56" spans="1:5" ht="15">
      <c r="A56" s="39">
        <v>9</v>
      </c>
      <c r="B56" s="37" t="s">
        <v>32</v>
      </c>
      <c r="C56" s="28">
        <v>0.6326</v>
      </c>
      <c r="D56" s="7">
        <v>891.5</v>
      </c>
      <c r="E56" s="12">
        <f t="shared" si="0"/>
        <v>563.9629</v>
      </c>
    </row>
    <row r="57" spans="1:5" ht="15">
      <c r="A57" s="39">
        <v>10</v>
      </c>
      <c r="B57" s="37" t="s">
        <v>45</v>
      </c>
      <c r="C57" s="28">
        <v>0.0948</v>
      </c>
      <c r="D57" s="7">
        <v>891.5</v>
      </c>
      <c r="E57" s="12">
        <v>84.56</v>
      </c>
    </row>
    <row r="58" spans="1:5" ht="15">
      <c r="A58" s="32">
        <v>11</v>
      </c>
      <c r="B58" s="55" t="s">
        <v>33</v>
      </c>
      <c r="C58" s="27">
        <f>C55+C56+C57</f>
        <v>11.269965419999998</v>
      </c>
      <c r="D58" s="7">
        <v>891.5</v>
      </c>
      <c r="E58" s="41">
        <f>E55+E56+E57</f>
        <v>10047.219971929999</v>
      </c>
    </row>
    <row r="59" ht="15">
      <c r="C59" s="59"/>
    </row>
    <row r="60" ht="15">
      <c r="C60" s="60">
        <v>11.27</v>
      </c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140625" style="0" customWidth="1"/>
    <col min="3" max="3" width="16.8515625" style="0" hidden="1" customWidth="1"/>
    <col min="4" max="4" width="17.57421875" style="0" hidden="1" customWidth="1"/>
    <col min="5" max="5" width="30.57421875" style="0" customWidth="1"/>
  </cols>
  <sheetData>
    <row r="1" spans="1:5" ht="51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92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480.6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5416.362</v>
      </c>
    </row>
    <row r="10" spans="1:5" ht="42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40">
        <v>480.6</v>
      </c>
      <c r="E11" s="41">
        <f>C11*D11</f>
        <v>1115.80104204</v>
      </c>
    </row>
    <row r="12" spans="1:5" ht="15">
      <c r="A12" s="46"/>
      <c r="B12" s="47" t="s">
        <v>4</v>
      </c>
      <c r="C12" s="48"/>
      <c r="D12" s="7">
        <v>480.6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480.6</v>
      </c>
      <c r="E13" s="12">
        <f aca="true" t="shared" si="0" ref="E13:E58">C13*D13</f>
        <v>803.41902</v>
      </c>
    </row>
    <row r="14" spans="1:5" ht="15">
      <c r="A14" s="2"/>
      <c r="B14" s="4" t="s">
        <v>5</v>
      </c>
      <c r="C14" s="6">
        <v>1.6717</v>
      </c>
      <c r="D14" s="7">
        <v>480.6</v>
      </c>
      <c r="E14" s="12">
        <f t="shared" si="0"/>
        <v>803.41902</v>
      </c>
    </row>
    <row r="15" spans="1:5" ht="15">
      <c r="A15" s="2"/>
      <c r="B15" s="4" t="s">
        <v>6</v>
      </c>
      <c r="C15" s="6"/>
      <c r="D15" s="7">
        <v>480.6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480.6</v>
      </c>
      <c r="E16" s="12">
        <f t="shared" si="0"/>
        <v>162.29064204000002</v>
      </c>
    </row>
    <row r="17" spans="1:5" ht="23.25">
      <c r="A17" s="2">
        <v>1.3</v>
      </c>
      <c r="B17" s="4" t="s">
        <v>134</v>
      </c>
      <c r="C17" s="6">
        <v>0.0143</v>
      </c>
      <c r="D17" s="7">
        <v>480.6</v>
      </c>
      <c r="E17" s="12">
        <f t="shared" si="0"/>
        <v>6.87258</v>
      </c>
    </row>
    <row r="18" spans="1:5" ht="15">
      <c r="A18" s="2">
        <v>1.4</v>
      </c>
      <c r="B18" s="37" t="s">
        <v>7</v>
      </c>
      <c r="C18" s="28"/>
      <c r="D18" s="7">
        <v>480.6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480.6</v>
      </c>
      <c r="E19" s="12">
        <f t="shared" si="0"/>
        <v>39.21696000000001</v>
      </c>
    </row>
    <row r="20" spans="1:5" ht="15">
      <c r="A20" s="2">
        <v>1.6</v>
      </c>
      <c r="B20" s="37" t="s">
        <v>135</v>
      </c>
      <c r="C20" s="28">
        <v>0.1164</v>
      </c>
      <c r="D20" s="7">
        <v>480.6</v>
      </c>
      <c r="E20" s="12">
        <f t="shared" si="0"/>
        <v>55.941840000000006</v>
      </c>
    </row>
    <row r="21" spans="1:5" ht="15">
      <c r="A21" s="2">
        <v>1.7</v>
      </c>
      <c r="B21" s="37" t="s">
        <v>136</v>
      </c>
      <c r="C21" s="49">
        <v>0.1</v>
      </c>
      <c r="D21" s="7">
        <v>480.6</v>
      </c>
      <c r="E21" s="12">
        <f t="shared" si="0"/>
        <v>48.06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480.6</v>
      </c>
      <c r="E22" s="41">
        <f t="shared" si="0"/>
        <v>1045.88172</v>
      </c>
    </row>
    <row r="23" spans="1:5" ht="15">
      <c r="A23" s="31">
        <v>2.1</v>
      </c>
      <c r="B23" s="37" t="s">
        <v>10</v>
      </c>
      <c r="C23" s="28">
        <v>0.6191</v>
      </c>
      <c r="D23" s="40">
        <v>480.6</v>
      </c>
      <c r="E23" s="12">
        <f t="shared" si="0"/>
        <v>297.53946</v>
      </c>
    </row>
    <row r="24" spans="1:5" ht="15">
      <c r="A24" s="31">
        <v>2.2</v>
      </c>
      <c r="B24" s="37" t="s">
        <v>11</v>
      </c>
      <c r="C24" s="28">
        <v>0.2333</v>
      </c>
      <c r="D24" s="7">
        <v>480.6</v>
      </c>
      <c r="E24" s="12">
        <f t="shared" si="0"/>
        <v>112.12398</v>
      </c>
    </row>
    <row r="25" spans="1:5" ht="23.25">
      <c r="A25" s="31">
        <v>2.3</v>
      </c>
      <c r="B25" s="37" t="s">
        <v>12</v>
      </c>
      <c r="C25" s="28">
        <v>0.6167</v>
      </c>
      <c r="D25" s="7">
        <v>480.6</v>
      </c>
      <c r="E25" s="12">
        <f t="shared" si="0"/>
        <v>296.38602000000003</v>
      </c>
    </row>
    <row r="26" spans="1:5" ht="23.25">
      <c r="A26" s="31">
        <v>2.4</v>
      </c>
      <c r="B26" s="37" t="s">
        <v>38</v>
      </c>
      <c r="C26" s="28">
        <v>0.0334</v>
      </c>
      <c r="D26" s="7">
        <v>480.6</v>
      </c>
      <c r="E26" s="12">
        <f t="shared" si="0"/>
        <v>16.05204</v>
      </c>
    </row>
    <row r="27" spans="1:5" ht="15">
      <c r="A27" s="31">
        <v>2.5</v>
      </c>
      <c r="B27" s="37" t="s">
        <v>13</v>
      </c>
      <c r="C27" s="28">
        <v>0.2607</v>
      </c>
      <c r="D27" s="7">
        <v>480.6</v>
      </c>
      <c r="E27" s="12">
        <f t="shared" si="0"/>
        <v>125.29241999999999</v>
      </c>
    </row>
    <row r="28" spans="1:5" ht="15">
      <c r="A28" s="31">
        <v>2.6</v>
      </c>
      <c r="B28" s="37" t="s">
        <v>39</v>
      </c>
      <c r="C28" s="28">
        <v>0.0834</v>
      </c>
      <c r="D28" s="7">
        <v>480.6</v>
      </c>
      <c r="E28" s="12">
        <f t="shared" si="0"/>
        <v>40.082040000000006</v>
      </c>
    </row>
    <row r="29" spans="1:5" ht="23.25">
      <c r="A29" s="31">
        <v>2.7</v>
      </c>
      <c r="B29" s="37" t="s">
        <v>14</v>
      </c>
      <c r="C29" s="28">
        <v>0.0092</v>
      </c>
      <c r="D29" s="7">
        <v>480.6</v>
      </c>
      <c r="E29" s="12">
        <f t="shared" si="0"/>
        <v>4.42152</v>
      </c>
    </row>
    <row r="30" spans="1:5" ht="15">
      <c r="A30" s="31">
        <v>2.8</v>
      </c>
      <c r="B30" s="37" t="s">
        <v>137</v>
      </c>
      <c r="C30" s="28">
        <v>0.1347</v>
      </c>
      <c r="D30" s="7">
        <v>480.6</v>
      </c>
      <c r="E30" s="12">
        <f t="shared" si="0"/>
        <v>64.73682</v>
      </c>
    </row>
    <row r="31" spans="1:5" ht="15">
      <c r="A31" s="31">
        <v>2.9</v>
      </c>
      <c r="B31" s="37" t="s">
        <v>15</v>
      </c>
      <c r="C31" s="28">
        <v>0.0483</v>
      </c>
      <c r="D31" s="7">
        <v>480.6</v>
      </c>
      <c r="E31" s="12">
        <f t="shared" si="0"/>
        <v>23.21298</v>
      </c>
    </row>
    <row r="32" spans="1:5" ht="15">
      <c r="A32" s="38" t="s">
        <v>40</v>
      </c>
      <c r="B32" s="37" t="s">
        <v>16</v>
      </c>
      <c r="C32" s="28">
        <v>0.0144</v>
      </c>
      <c r="D32" s="7">
        <v>480.6</v>
      </c>
      <c r="E32" s="12">
        <f t="shared" si="0"/>
        <v>6.920640000000001</v>
      </c>
    </row>
    <row r="33" spans="1:5" ht="15">
      <c r="A33" s="31">
        <v>2.11</v>
      </c>
      <c r="B33" s="37" t="s">
        <v>17</v>
      </c>
      <c r="C33" s="28">
        <v>0.0542</v>
      </c>
      <c r="D33" s="7">
        <v>480.6</v>
      </c>
      <c r="E33" s="12">
        <f t="shared" si="0"/>
        <v>26.04852</v>
      </c>
    </row>
    <row r="34" spans="1:5" ht="15">
      <c r="A34" s="31">
        <v>2.12</v>
      </c>
      <c r="B34" s="37" t="s">
        <v>18</v>
      </c>
      <c r="C34" s="28">
        <v>0.049</v>
      </c>
      <c r="D34" s="7">
        <v>480.6</v>
      </c>
      <c r="E34" s="12">
        <f t="shared" si="0"/>
        <v>23.549400000000002</v>
      </c>
    </row>
    <row r="35" spans="1:5" ht="23.25">
      <c r="A35" s="31">
        <v>2.13</v>
      </c>
      <c r="B35" s="37" t="s">
        <v>138</v>
      </c>
      <c r="C35" s="28">
        <v>0.0198</v>
      </c>
      <c r="D35" s="7">
        <v>480.6</v>
      </c>
      <c r="E35" s="12">
        <f t="shared" si="0"/>
        <v>9.515880000000001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480.6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480.6</v>
      </c>
      <c r="E37" s="12"/>
    </row>
    <row r="38" spans="1:5" ht="15">
      <c r="A38" s="31">
        <v>3.2</v>
      </c>
      <c r="B38" s="37" t="s">
        <v>21</v>
      </c>
      <c r="C38" s="28"/>
      <c r="D38" s="40">
        <v>480.6</v>
      </c>
      <c r="E38" s="12"/>
    </row>
    <row r="39" spans="1:5" ht="15">
      <c r="A39" s="31">
        <v>3.3</v>
      </c>
      <c r="B39" s="37" t="s">
        <v>22</v>
      </c>
      <c r="C39" s="28"/>
      <c r="D39" s="7">
        <v>480.6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v>480.6</v>
      </c>
      <c r="E40" s="41">
        <f t="shared" si="0"/>
        <v>1358.309985372</v>
      </c>
    </row>
    <row r="41" spans="1:5" ht="23.25">
      <c r="A41" s="31">
        <v>4.1</v>
      </c>
      <c r="B41" s="37" t="s">
        <v>41</v>
      </c>
      <c r="C41" s="28">
        <v>1.8294</v>
      </c>
      <c r="D41" s="7">
        <v>480.6</v>
      </c>
      <c r="E41" s="12">
        <f t="shared" si="0"/>
        <v>879.20964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480.6</v>
      </c>
      <c r="E42" s="12">
        <f t="shared" si="0"/>
        <v>177.60034728000002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480.6</v>
      </c>
      <c r="E43" s="12">
        <f t="shared" si="0"/>
        <v>158.521498092</v>
      </c>
    </row>
    <row r="44" spans="1:5" ht="15">
      <c r="A44" s="31">
        <v>4.4</v>
      </c>
      <c r="B44" s="37" t="s">
        <v>139</v>
      </c>
      <c r="C44" s="28">
        <v>0.0157</v>
      </c>
      <c r="D44" s="40">
        <v>480.6</v>
      </c>
      <c r="E44" s="12">
        <f t="shared" si="0"/>
        <v>7.54542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480.6</v>
      </c>
      <c r="E45" s="12">
        <f t="shared" si="0"/>
        <v>1.7301600000000001</v>
      </c>
    </row>
    <row r="46" spans="1:5" ht="15">
      <c r="A46" s="31">
        <v>4.6</v>
      </c>
      <c r="B46" s="37" t="s">
        <v>26</v>
      </c>
      <c r="C46" s="28">
        <v>0.083</v>
      </c>
      <c r="D46" s="7">
        <v>480.6</v>
      </c>
      <c r="E46" s="12">
        <f t="shared" si="0"/>
        <v>39.8898</v>
      </c>
    </row>
    <row r="47" spans="1:5" ht="15">
      <c r="A47" s="31">
        <v>4.7</v>
      </c>
      <c r="B47" s="37" t="s">
        <v>42</v>
      </c>
      <c r="C47" s="28">
        <v>0.1952</v>
      </c>
      <c r="D47" s="7">
        <v>480.6</v>
      </c>
      <c r="E47" s="12">
        <f t="shared" si="0"/>
        <v>93.81312000000001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480.6</v>
      </c>
      <c r="E48" s="41">
        <f t="shared" si="0"/>
        <v>540.41182344</v>
      </c>
    </row>
    <row r="49" spans="1:5" ht="23.25">
      <c r="A49" s="31">
        <v>5.1</v>
      </c>
      <c r="B49" s="37" t="s">
        <v>43</v>
      </c>
      <c r="C49" s="28">
        <v>0.5562</v>
      </c>
      <c r="D49" s="7">
        <v>480.6</v>
      </c>
      <c r="E49" s="12">
        <f t="shared" si="0"/>
        <v>267.30972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480.6</v>
      </c>
      <c r="E50" s="12">
        <f t="shared" si="0"/>
        <v>53.99656344000001</v>
      </c>
    </row>
    <row r="51" spans="1:5" ht="15">
      <c r="A51" s="31">
        <v>5.3</v>
      </c>
      <c r="B51" s="37" t="s">
        <v>28</v>
      </c>
      <c r="C51" s="28">
        <v>0.1815</v>
      </c>
      <c r="D51" s="7">
        <v>480.6</v>
      </c>
      <c r="E51" s="12">
        <f t="shared" si="0"/>
        <v>87.2289</v>
      </c>
    </row>
    <row r="52" spans="1:5" ht="15">
      <c r="A52" s="31">
        <v>5.4</v>
      </c>
      <c r="B52" s="37" t="s">
        <v>29</v>
      </c>
      <c r="C52" s="28">
        <v>0.2744</v>
      </c>
      <c r="D52" s="7">
        <v>480.6</v>
      </c>
      <c r="E52" s="12">
        <f t="shared" si="0"/>
        <v>131.87664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40">
        <v>480.6</v>
      </c>
      <c r="E53" s="41">
        <f t="shared" si="0"/>
        <v>1002.0269700000001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480.6</v>
      </c>
      <c r="E54" s="41">
        <f t="shared" si="0"/>
        <v>533.5116569999999</v>
      </c>
    </row>
    <row r="55" spans="1:5" ht="15">
      <c r="A55" s="32">
        <v>7</v>
      </c>
      <c r="B55" s="35" t="s">
        <v>30</v>
      </c>
      <c r="C55" s="27">
        <v>0.009</v>
      </c>
      <c r="D55" s="7">
        <v>480.6</v>
      </c>
      <c r="E55" s="41">
        <v>4.34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480.6</v>
      </c>
      <c r="E56" s="41">
        <f>E11+E22+E36+E40+E48+E53+E55</f>
        <v>5066.771540852</v>
      </c>
    </row>
    <row r="57" spans="1:5" ht="15">
      <c r="A57" s="39">
        <v>9</v>
      </c>
      <c r="B57" s="37" t="s">
        <v>32</v>
      </c>
      <c r="C57" s="28">
        <v>0.6326</v>
      </c>
      <c r="D57" s="7">
        <v>480.6</v>
      </c>
      <c r="E57" s="12">
        <f t="shared" si="0"/>
        <v>304.02756000000005</v>
      </c>
    </row>
    <row r="58" spans="1:5" ht="15">
      <c r="A58" s="39">
        <v>10</v>
      </c>
      <c r="B58" s="37" t="s">
        <v>45</v>
      </c>
      <c r="C58" s="28">
        <v>0.0948</v>
      </c>
      <c r="D58" s="7">
        <v>480.6</v>
      </c>
      <c r="E58" s="12">
        <f t="shared" si="0"/>
        <v>45.56088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40">
        <v>480.6</v>
      </c>
      <c r="E59" s="41">
        <f>E56+E57+E58</f>
        <v>5416.359980852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9.8515625" style="0" hidden="1" customWidth="1"/>
    <col min="4" max="4" width="21.00390625" style="0" hidden="1" customWidth="1"/>
    <col min="5" max="5" width="28.7109375" style="0" customWidth="1"/>
  </cols>
  <sheetData>
    <row r="1" spans="1:5" ht="49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93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545.3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6145.530999999999</v>
      </c>
    </row>
    <row r="10" spans="1:5" ht="42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545.3</v>
      </c>
      <c r="E11" s="41">
        <f>C11*D11</f>
        <v>1266.0139580199998</v>
      </c>
    </row>
    <row r="12" spans="1:5" ht="15">
      <c r="A12" s="46"/>
      <c r="B12" s="47" t="s">
        <v>4</v>
      </c>
      <c r="C12" s="48"/>
      <c r="D12" s="7">
        <v>545.3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545.3</v>
      </c>
      <c r="E13" s="12">
        <f aca="true" t="shared" si="0" ref="E13:E58">C13*D13</f>
        <v>911.57801</v>
      </c>
    </row>
    <row r="14" spans="1:5" ht="15">
      <c r="A14" s="2"/>
      <c r="B14" s="4" t="s">
        <v>5</v>
      </c>
      <c r="C14" s="6">
        <v>1.6717</v>
      </c>
      <c r="D14" s="7">
        <v>545.3</v>
      </c>
      <c r="E14" s="12">
        <f t="shared" si="0"/>
        <v>911.57801</v>
      </c>
    </row>
    <row r="15" spans="1:5" ht="15">
      <c r="A15" s="2"/>
      <c r="B15" s="4" t="s">
        <v>6</v>
      </c>
      <c r="C15" s="6"/>
      <c r="D15" s="7">
        <v>545.3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545.3</v>
      </c>
      <c r="E16" s="12">
        <f t="shared" si="0"/>
        <v>184.13875801999998</v>
      </c>
    </row>
    <row r="17" spans="1:5" ht="23.25">
      <c r="A17" s="2">
        <v>1.3</v>
      </c>
      <c r="B17" s="4" t="s">
        <v>134</v>
      </c>
      <c r="C17" s="6">
        <v>0.0143</v>
      </c>
      <c r="D17" s="7">
        <v>545.3</v>
      </c>
      <c r="E17" s="12">
        <f t="shared" si="0"/>
        <v>7.797789999999999</v>
      </c>
    </row>
    <row r="18" spans="1:5" ht="15">
      <c r="A18" s="2">
        <v>1.4</v>
      </c>
      <c r="B18" s="37" t="s">
        <v>7</v>
      </c>
      <c r="C18" s="28"/>
      <c r="D18" s="7">
        <v>545.3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545.3</v>
      </c>
      <c r="E19" s="12">
        <f t="shared" si="0"/>
        <v>44.49648</v>
      </c>
    </row>
    <row r="20" spans="1:5" ht="15">
      <c r="A20" s="2">
        <v>1.6</v>
      </c>
      <c r="B20" s="37" t="s">
        <v>135</v>
      </c>
      <c r="C20" s="28">
        <v>0.1164</v>
      </c>
      <c r="D20" s="7">
        <v>545.3</v>
      </c>
      <c r="E20" s="12">
        <f t="shared" si="0"/>
        <v>63.472919999999995</v>
      </c>
    </row>
    <row r="21" spans="1:5" ht="15">
      <c r="A21" s="2">
        <v>1.7</v>
      </c>
      <c r="B21" s="37" t="s">
        <v>136</v>
      </c>
      <c r="C21" s="49">
        <v>0.1</v>
      </c>
      <c r="D21" s="7">
        <v>545.3</v>
      </c>
      <c r="E21" s="12">
        <f t="shared" si="0"/>
        <v>54.53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545.3</v>
      </c>
      <c r="E22" s="41">
        <f t="shared" si="0"/>
        <v>1186.68186</v>
      </c>
    </row>
    <row r="23" spans="1:5" ht="15">
      <c r="A23" s="31">
        <v>2.1</v>
      </c>
      <c r="B23" s="37" t="s">
        <v>10</v>
      </c>
      <c r="C23" s="28">
        <v>0.6191</v>
      </c>
      <c r="D23" s="7">
        <v>545.3</v>
      </c>
      <c r="E23" s="12">
        <f t="shared" si="0"/>
        <v>337.59522999999996</v>
      </c>
    </row>
    <row r="24" spans="1:5" ht="15">
      <c r="A24" s="31">
        <v>2.2</v>
      </c>
      <c r="B24" s="37" t="s">
        <v>11</v>
      </c>
      <c r="C24" s="28">
        <v>0.2333</v>
      </c>
      <c r="D24" s="7">
        <v>545.3</v>
      </c>
      <c r="E24" s="12">
        <f t="shared" si="0"/>
        <v>127.21848999999999</v>
      </c>
    </row>
    <row r="25" spans="1:5" ht="15">
      <c r="A25" s="31">
        <v>2.3</v>
      </c>
      <c r="B25" s="37" t="s">
        <v>12</v>
      </c>
      <c r="C25" s="28">
        <v>0.6167</v>
      </c>
      <c r="D25" s="7">
        <v>545.3</v>
      </c>
      <c r="E25" s="12">
        <f t="shared" si="0"/>
        <v>336.28650999999996</v>
      </c>
    </row>
    <row r="26" spans="1:5" ht="15">
      <c r="A26" s="31">
        <v>2.4</v>
      </c>
      <c r="B26" s="37" t="s">
        <v>38</v>
      </c>
      <c r="C26" s="28">
        <v>0.0334</v>
      </c>
      <c r="D26" s="7">
        <v>545.3</v>
      </c>
      <c r="E26" s="12">
        <f t="shared" si="0"/>
        <v>18.213019999999997</v>
      </c>
    </row>
    <row r="27" spans="1:5" ht="15">
      <c r="A27" s="31">
        <v>2.5</v>
      </c>
      <c r="B27" s="37" t="s">
        <v>13</v>
      </c>
      <c r="C27" s="28">
        <v>0.2607</v>
      </c>
      <c r="D27" s="7">
        <v>545.3</v>
      </c>
      <c r="E27" s="12">
        <f t="shared" si="0"/>
        <v>142.15971</v>
      </c>
    </row>
    <row r="28" spans="1:5" ht="15">
      <c r="A28" s="31">
        <v>2.6</v>
      </c>
      <c r="B28" s="37" t="s">
        <v>39</v>
      </c>
      <c r="C28" s="28">
        <v>0.0834</v>
      </c>
      <c r="D28" s="7">
        <v>545.3</v>
      </c>
      <c r="E28" s="12">
        <f t="shared" si="0"/>
        <v>45.47802</v>
      </c>
    </row>
    <row r="29" spans="1:5" ht="23.25">
      <c r="A29" s="31">
        <v>2.7</v>
      </c>
      <c r="B29" s="37" t="s">
        <v>14</v>
      </c>
      <c r="C29" s="28">
        <v>0.0092</v>
      </c>
      <c r="D29" s="7">
        <v>545.3</v>
      </c>
      <c r="E29" s="12">
        <f t="shared" si="0"/>
        <v>5.01676</v>
      </c>
    </row>
    <row r="30" spans="1:5" ht="15">
      <c r="A30" s="31">
        <v>2.8</v>
      </c>
      <c r="B30" s="37" t="s">
        <v>137</v>
      </c>
      <c r="C30" s="28">
        <v>0.1347</v>
      </c>
      <c r="D30" s="7">
        <v>545.3</v>
      </c>
      <c r="E30" s="12">
        <f t="shared" si="0"/>
        <v>73.45190999999998</v>
      </c>
    </row>
    <row r="31" spans="1:5" ht="15">
      <c r="A31" s="31">
        <v>2.9</v>
      </c>
      <c r="B31" s="37" t="s">
        <v>15</v>
      </c>
      <c r="C31" s="28">
        <v>0.0483</v>
      </c>
      <c r="D31" s="7">
        <v>545.3</v>
      </c>
      <c r="E31" s="12">
        <f t="shared" si="0"/>
        <v>26.337989999999998</v>
      </c>
    </row>
    <row r="32" spans="1:5" ht="15">
      <c r="A32" s="38" t="s">
        <v>40</v>
      </c>
      <c r="B32" s="37" t="s">
        <v>16</v>
      </c>
      <c r="C32" s="28">
        <v>0.0144</v>
      </c>
      <c r="D32" s="7">
        <v>545.3</v>
      </c>
      <c r="E32" s="12">
        <f t="shared" si="0"/>
        <v>7.852319999999999</v>
      </c>
    </row>
    <row r="33" spans="1:5" ht="15">
      <c r="A33" s="31">
        <v>2.11</v>
      </c>
      <c r="B33" s="37" t="s">
        <v>17</v>
      </c>
      <c r="C33" s="28">
        <v>0.0542</v>
      </c>
      <c r="D33" s="7">
        <v>545.3</v>
      </c>
      <c r="E33" s="12">
        <f t="shared" si="0"/>
        <v>29.555259999999997</v>
      </c>
    </row>
    <row r="34" spans="1:5" ht="15">
      <c r="A34" s="31">
        <v>2.12</v>
      </c>
      <c r="B34" s="37" t="s">
        <v>18</v>
      </c>
      <c r="C34" s="28">
        <v>0.049</v>
      </c>
      <c r="D34" s="7">
        <v>545.3</v>
      </c>
      <c r="E34" s="12">
        <f t="shared" si="0"/>
        <v>26.7197</v>
      </c>
    </row>
    <row r="35" spans="1:5" ht="23.25">
      <c r="A35" s="31">
        <v>2.13</v>
      </c>
      <c r="B35" s="37" t="s">
        <v>138</v>
      </c>
      <c r="C35" s="28">
        <v>0.0198</v>
      </c>
      <c r="D35" s="7">
        <v>545.3</v>
      </c>
      <c r="E35" s="12">
        <f t="shared" si="0"/>
        <v>10.79694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545.3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545.3</v>
      </c>
      <c r="E37" s="12"/>
    </row>
    <row r="38" spans="1:5" ht="15">
      <c r="A38" s="31">
        <v>3.2</v>
      </c>
      <c r="B38" s="37" t="s">
        <v>21</v>
      </c>
      <c r="C38" s="28"/>
      <c r="D38" s="7">
        <v>545.3</v>
      </c>
      <c r="E38" s="12"/>
    </row>
    <row r="39" spans="1:5" ht="15">
      <c r="A39" s="31">
        <v>3.3</v>
      </c>
      <c r="B39" s="37" t="s">
        <v>22</v>
      </c>
      <c r="C39" s="28"/>
      <c r="D39" s="7">
        <v>545.3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v>545.3</v>
      </c>
      <c r="E40" s="41">
        <f t="shared" si="0"/>
        <v>1541.1702767859997</v>
      </c>
    </row>
    <row r="41" spans="1:5" ht="23.25">
      <c r="A41" s="31">
        <v>4.1</v>
      </c>
      <c r="B41" s="37" t="s">
        <v>41</v>
      </c>
      <c r="C41" s="28">
        <v>1.8294</v>
      </c>
      <c r="D41" s="7">
        <v>545.3</v>
      </c>
      <c r="E41" s="12">
        <f t="shared" si="0"/>
        <v>997.5718199999999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545.3</v>
      </c>
      <c r="E42" s="12">
        <f t="shared" si="0"/>
        <v>201.50950763999998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545.3</v>
      </c>
      <c r="E43" s="12">
        <f t="shared" si="0"/>
        <v>179.86219914599997</v>
      </c>
    </row>
    <row r="44" spans="1:5" ht="15">
      <c r="A44" s="31">
        <v>4.4</v>
      </c>
      <c r="B44" s="37" t="s">
        <v>139</v>
      </c>
      <c r="C44" s="28">
        <v>0.0157</v>
      </c>
      <c r="D44" s="7">
        <v>545.3</v>
      </c>
      <c r="E44" s="12">
        <f t="shared" si="0"/>
        <v>8.561209999999999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545.3</v>
      </c>
      <c r="E45" s="12">
        <f t="shared" si="0"/>
        <v>1.96308</v>
      </c>
    </row>
    <row r="46" spans="1:5" ht="15">
      <c r="A46" s="31">
        <v>4.6</v>
      </c>
      <c r="B46" s="37" t="s">
        <v>26</v>
      </c>
      <c r="C46" s="28">
        <v>0.083</v>
      </c>
      <c r="D46" s="7">
        <v>545.3</v>
      </c>
      <c r="E46" s="12">
        <f t="shared" si="0"/>
        <v>45.2599</v>
      </c>
    </row>
    <row r="47" spans="1:5" ht="15">
      <c r="A47" s="31">
        <v>4.7</v>
      </c>
      <c r="B47" s="37" t="s">
        <v>42</v>
      </c>
      <c r="C47" s="28">
        <v>0.1952</v>
      </c>
      <c r="D47" s="7">
        <v>545.3</v>
      </c>
      <c r="E47" s="12">
        <f t="shared" si="0"/>
        <v>106.44256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545.3</v>
      </c>
      <c r="E48" s="41">
        <f t="shared" si="0"/>
        <v>613.1638937199999</v>
      </c>
    </row>
    <row r="49" spans="1:5" ht="23.25">
      <c r="A49" s="31">
        <v>5.1</v>
      </c>
      <c r="B49" s="37" t="s">
        <v>43</v>
      </c>
      <c r="C49" s="28">
        <v>0.5562</v>
      </c>
      <c r="D49" s="7">
        <v>545.3</v>
      </c>
      <c r="E49" s="12">
        <f t="shared" si="0"/>
        <v>303.29586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545.3</v>
      </c>
      <c r="E50" s="12">
        <f t="shared" si="0"/>
        <v>61.26576372</v>
      </c>
    </row>
    <row r="51" spans="1:5" ht="15">
      <c r="A51" s="31">
        <v>5.3</v>
      </c>
      <c r="B51" s="37" t="s">
        <v>28</v>
      </c>
      <c r="C51" s="28">
        <v>0.1815</v>
      </c>
      <c r="D51" s="7">
        <v>545.3</v>
      </c>
      <c r="E51" s="12">
        <f t="shared" si="0"/>
        <v>98.97194999999999</v>
      </c>
    </row>
    <row r="52" spans="1:5" ht="15">
      <c r="A52" s="31">
        <v>5.4</v>
      </c>
      <c r="B52" s="37" t="s">
        <v>29</v>
      </c>
      <c r="C52" s="28">
        <v>0.2744</v>
      </c>
      <c r="D52" s="7">
        <v>545.3</v>
      </c>
      <c r="E52" s="12">
        <f t="shared" si="0"/>
        <v>149.63031999999998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v>545.3</v>
      </c>
      <c r="E53" s="41">
        <f t="shared" si="0"/>
        <v>1136.923235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545.3</v>
      </c>
      <c r="E54" s="41">
        <f t="shared" si="0"/>
        <v>605.3348034999999</v>
      </c>
    </row>
    <row r="55" spans="1:5" ht="15">
      <c r="A55" s="32">
        <v>7</v>
      </c>
      <c r="B55" s="35" t="s">
        <v>30</v>
      </c>
      <c r="C55" s="27">
        <v>0.009</v>
      </c>
      <c r="D55" s="7">
        <v>545.3</v>
      </c>
      <c r="E55" s="41">
        <v>4.93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545.3</v>
      </c>
      <c r="E56" s="41">
        <f>E11+E22+E36+E40+E48+E53+E55</f>
        <v>5748.883223526</v>
      </c>
    </row>
    <row r="57" spans="1:5" ht="15">
      <c r="A57" s="39">
        <v>9</v>
      </c>
      <c r="B57" s="37" t="s">
        <v>32</v>
      </c>
      <c r="C57" s="28">
        <v>0.6326</v>
      </c>
      <c r="D57" s="7">
        <v>545.3</v>
      </c>
      <c r="E57" s="12">
        <f t="shared" si="0"/>
        <v>344.95678</v>
      </c>
    </row>
    <row r="58" spans="1:5" ht="15">
      <c r="A58" s="39">
        <v>10</v>
      </c>
      <c r="B58" s="37" t="s">
        <v>45</v>
      </c>
      <c r="C58" s="28">
        <v>0.0948</v>
      </c>
      <c r="D58" s="7">
        <v>545.3</v>
      </c>
      <c r="E58" s="12">
        <f t="shared" si="0"/>
        <v>51.69443999999999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v>545.3</v>
      </c>
      <c r="E59" s="41">
        <f>E56+E57+E58</f>
        <v>6145.534443526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28125" style="0" customWidth="1"/>
    <col min="3" max="3" width="20.28125" style="0" hidden="1" customWidth="1"/>
    <col min="4" max="4" width="20.00390625" style="0" hidden="1" customWidth="1"/>
    <col min="5" max="5" width="29.140625" style="0" customWidth="1"/>
  </cols>
  <sheetData>
    <row r="1" spans="1:5" ht="45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121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886.8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9994.235999999999</v>
      </c>
    </row>
    <row r="10" spans="1:5" ht="40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886.8</v>
      </c>
      <c r="E11" s="41">
        <f>C11*D11</f>
        <v>2058.86883912</v>
      </c>
    </row>
    <row r="12" spans="1:5" ht="15">
      <c r="A12" s="46"/>
      <c r="B12" s="47" t="s">
        <v>4</v>
      </c>
      <c r="C12" s="48"/>
      <c r="D12" s="7">
        <v>886.8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886.8</v>
      </c>
      <c r="E13" s="12">
        <f aca="true" t="shared" si="0" ref="E13:E57">C13*D13</f>
        <v>1482.46356</v>
      </c>
    </row>
    <row r="14" spans="1:5" ht="15">
      <c r="A14" s="2"/>
      <c r="B14" s="4" t="s">
        <v>5</v>
      </c>
      <c r="C14" s="6">
        <v>1.6717</v>
      </c>
      <c r="D14" s="7">
        <v>886.8</v>
      </c>
      <c r="E14" s="12">
        <f t="shared" si="0"/>
        <v>1482.46356</v>
      </c>
    </row>
    <row r="15" spans="1:5" ht="15">
      <c r="A15" s="2"/>
      <c r="B15" s="4" t="s">
        <v>6</v>
      </c>
      <c r="C15" s="6"/>
      <c r="D15" s="7">
        <v>886.8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886.8</v>
      </c>
      <c r="E16" s="12">
        <f t="shared" si="0"/>
        <v>299.45763912</v>
      </c>
    </row>
    <row r="17" spans="1:5" ht="23.25">
      <c r="A17" s="2">
        <v>1.3</v>
      </c>
      <c r="B17" s="4" t="s">
        <v>134</v>
      </c>
      <c r="C17" s="6">
        <v>0.0143</v>
      </c>
      <c r="D17" s="7">
        <v>886.8</v>
      </c>
      <c r="E17" s="12">
        <f t="shared" si="0"/>
        <v>12.681239999999999</v>
      </c>
    </row>
    <row r="18" spans="1:5" ht="15">
      <c r="A18" s="2">
        <v>1.4</v>
      </c>
      <c r="B18" s="37" t="s">
        <v>7</v>
      </c>
      <c r="C18" s="28"/>
      <c r="D18" s="7">
        <v>886.8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886.8</v>
      </c>
      <c r="E19" s="12">
        <f t="shared" si="0"/>
        <v>72.36288</v>
      </c>
    </row>
    <row r="20" spans="1:5" ht="15">
      <c r="A20" s="2">
        <v>1.6</v>
      </c>
      <c r="B20" s="37" t="s">
        <v>135</v>
      </c>
      <c r="C20" s="28">
        <v>0.1164</v>
      </c>
      <c r="D20" s="7">
        <v>886.8</v>
      </c>
      <c r="E20" s="12">
        <f t="shared" si="0"/>
        <v>103.22352</v>
      </c>
    </row>
    <row r="21" spans="1:5" ht="15">
      <c r="A21" s="2">
        <v>1.7</v>
      </c>
      <c r="B21" s="37" t="s">
        <v>136</v>
      </c>
      <c r="C21" s="49">
        <v>0.1</v>
      </c>
      <c r="D21" s="7">
        <v>886.8</v>
      </c>
      <c r="E21" s="12">
        <f t="shared" si="0"/>
        <v>88.68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886.8</v>
      </c>
      <c r="E22" s="41">
        <f t="shared" si="0"/>
        <v>1929.85416</v>
      </c>
    </row>
    <row r="23" spans="1:5" ht="15">
      <c r="A23" s="31">
        <v>2.1</v>
      </c>
      <c r="B23" s="37" t="s">
        <v>10</v>
      </c>
      <c r="C23" s="28">
        <v>0.6191</v>
      </c>
      <c r="D23" s="7">
        <v>886.8</v>
      </c>
      <c r="E23" s="12">
        <f t="shared" si="0"/>
        <v>549.01788</v>
      </c>
    </row>
    <row r="24" spans="1:5" ht="15">
      <c r="A24" s="31">
        <v>2.2</v>
      </c>
      <c r="B24" s="37" t="s">
        <v>11</v>
      </c>
      <c r="C24" s="28">
        <v>0.2333</v>
      </c>
      <c r="D24" s="7">
        <v>886.8</v>
      </c>
      <c r="E24" s="12">
        <f t="shared" si="0"/>
        <v>206.89043999999998</v>
      </c>
    </row>
    <row r="25" spans="1:5" ht="15">
      <c r="A25" s="31">
        <v>2.3</v>
      </c>
      <c r="B25" s="37" t="s">
        <v>12</v>
      </c>
      <c r="C25" s="28">
        <v>0.6167</v>
      </c>
      <c r="D25" s="7">
        <v>886.8</v>
      </c>
      <c r="E25" s="12">
        <f t="shared" si="0"/>
        <v>546.88956</v>
      </c>
    </row>
    <row r="26" spans="1:5" ht="23.25">
      <c r="A26" s="31">
        <v>2.4</v>
      </c>
      <c r="B26" s="37" t="s">
        <v>38</v>
      </c>
      <c r="C26" s="28">
        <v>0.0334</v>
      </c>
      <c r="D26" s="7">
        <v>886.8</v>
      </c>
      <c r="E26" s="12">
        <f t="shared" si="0"/>
        <v>29.61912</v>
      </c>
    </row>
    <row r="27" spans="1:5" ht="15">
      <c r="A27" s="31">
        <v>2.5</v>
      </c>
      <c r="B27" s="37" t="s">
        <v>13</v>
      </c>
      <c r="C27" s="28">
        <v>0.2607</v>
      </c>
      <c r="D27" s="7">
        <v>886.8</v>
      </c>
      <c r="E27" s="12">
        <f t="shared" si="0"/>
        <v>231.18875999999997</v>
      </c>
    </row>
    <row r="28" spans="1:5" ht="15">
      <c r="A28" s="31">
        <v>2.6</v>
      </c>
      <c r="B28" s="37" t="s">
        <v>39</v>
      </c>
      <c r="C28" s="28">
        <v>0.0834</v>
      </c>
      <c r="D28" s="7">
        <v>886.8</v>
      </c>
      <c r="E28" s="12">
        <f t="shared" si="0"/>
        <v>73.95912</v>
      </c>
    </row>
    <row r="29" spans="1:5" ht="23.25">
      <c r="A29" s="31">
        <v>2.7</v>
      </c>
      <c r="B29" s="37" t="s">
        <v>14</v>
      </c>
      <c r="C29" s="28">
        <v>0.0092</v>
      </c>
      <c r="D29" s="7">
        <v>886.8</v>
      </c>
      <c r="E29" s="12">
        <f t="shared" si="0"/>
        <v>8.15856</v>
      </c>
    </row>
    <row r="30" spans="1:5" ht="15">
      <c r="A30" s="31">
        <v>2.8</v>
      </c>
      <c r="B30" s="37" t="s">
        <v>137</v>
      </c>
      <c r="C30" s="28">
        <v>0.1347</v>
      </c>
      <c r="D30" s="7">
        <v>886.8</v>
      </c>
      <c r="E30" s="12">
        <f t="shared" si="0"/>
        <v>119.45195999999999</v>
      </c>
    </row>
    <row r="31" spans="1:5" ht="15">
      <c r="A31" s="31">
        <v>2.9</v>
      </c>
      <c r="B31" s="37" t="s">
        <v>15</v>
      </c>
      <c r="C31" s="28">
        <v>0.0483</v>
      </c>
      <c r="D31" s="7">
        <v>886.8</v>
      </c>
      <c r="E31" s="12">
        <f t="shared" si="0"/>
        <v>42.83244</v>
      </c>
    </row>
    <row r="32" spans="1:5" ht="15">
      <c r="A32" s="38" t="s">
        <v>40</v>
      </c>
      <c r="B32" s="37" t="s">
        <v>16</v>
      </c>
      <c r="C32" s="28">
        <v>0.0144</v>
      </c>
      <c r="D32" s="7">
        <v>886.8</v>
      </c>
      <c r="E32" s="12">
        <f t="shared" si="0"/>
        <v>12.769919999999999</v>
      </c>
    </row>
    <row r="33" spans="1:5" ht="15">
      <c r="A33" s="31">
        <v>2.11</v>
      </c>
      <c r="B33" s="37" t="s">
        <v>17</v>
      </c>
      <c r="C33" s="28">
        <v>0.0542</v>
      </c>
      <c r="D33" s="7">
        <v>886.8</v>
      </c>
      <c r="E33" s="12">
        <f t="shared" si="0"/>
        <v>48.06455999999999</v>
      </c>
    </row>
    <row r="34" spans="1:5" ht="15">
      <c r="A34" s="31">
        <v>2.12</v>
      </c>
      <c r="B34" s="37" t="s">
        <v>18</v>
      </c>
      <c r="C34" s="28">
        <v>0.049</v>
      </c>
      <c r="D34" s="7">
        <v>886.8</v>
      </c>
      <c r="E34" s="12">
        <f t="shared" si="0"/>
        <v>43.4532</v>
      </c>
    </row>
    <row r="35" spans="1:5" ht="23.25">
      <c r="A35" s="31">
        <v>2.13</v>
      </c>
      <c r="B35" s="37" t="s">
        <v>138</v>
      </c>
      <c r="C35" s="28">
        <v>0.0198</v>
      </c>
      <c r="D35" s="7">
        <v>886.8</v>
      </c>
      <c r="E35" s="12">
        <f t="shared" si="0"/>
        <v>17.55864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886.8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886.8</v>
      </c>
      <c r="E37" s="12"/>
    </row>
    <row r="38" spans="1:5" ht="15">
      <c r="A38" s="31">
        <v>3.2</v>
      </c>
      <c r="B38" s="37" t="s">
        <v>21</v>
      </c>
      <c r="C38" s="28"/>
      <c r="D38" s="7">
        <v>886.8</v>
      </c>
      <c r="E38" s="12"/>
    </row>
    <row r="39" spans="1:5" ht="15">
      <c r="A39" s="31">
        <v>3.3</v>
      </c>
      <c r="B39" s="37" t="s">
        <v>22</v>
      </c>
      <c r="C39" s="28"/>
      <c r="D39" s="7">
        <v>886.8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v>886.8</v>
      </c>
      <c r="E40" s="41">
        <f t="shared" si="0"/>
        <v>2506.344767016</v>
      </c>
    </row>
    <row r="41" spans="1:5" ht="23.25">
      <c r="A41" s="31">
        <v>4.1</v>
      </c>
      <c r="B41" s="37" t="s">
        <v>41</v>
      </c>
      <c r="C41" s="28">
        <v>1.8294</v>
      </c>
      <c r="D41" s="7">
        <v>886.8</v>
      </c>
      <c r="E41" s="12">
        <f t="shared" si="0"/>
        <v>1622.3119199999999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886.8</v>
      </c>
      <c r="E42" s="12">
        <f t="shared" si="0"/>
        <v>327.70700783999996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886.8</v>
      </c>
      <c r="E43" s="12">
        <f t="shared" si="0"/>
        <v>292.50283917599995</v>
      </c>
    </row>
    <row r="44" spans="1:5" ht="15">
      <c r="A44" s="31">
        <v>4.4</v>
      </c>
      <c r="B44" s="37" t="s">
        <v>139</v>
      </c>
      <c r="C44" s="28">
        <v>0.0157</v>
      </c>
      <c r="D44" s="7">
        <v>886.8</v>
      </c>
      <c r="E44" s="12">
        <f t="shared" si="0"/>
        <v>13.922759999999998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886.8</v>
      </c>
      <c r="E45" s="12">
        <f t="shared" si="0"/>
        <v>3.19248</v>
      </c>
    </row>
    <row r="46" spans="1:5" ht="15">
      <c r="A46" s="31">
        <v>4.6</v>
      </c>
      <c r="B46" s="37" t="s">
        <v>26</v>
      </c>
      <c r="C46" s="28">
        <v>0.083</v>
      </c>
      <c r="D46" s="7">
        <v>886.8</v>
      </c>
      <c r="E46" s="12">
        <f t="shared" si="0"/>
        <v>73.6044</v>
      </c>
    </row>
    <row r="47" spans="1:5" ht="15">
      <c r="A47" s="31">
        <v>4.7</v>
      </c>
      <c r="B47" s="37" t="s">
        <v>42</v>
      </c>
      <c r="C47" s="28">
        <v>0.1952</v>
      </c>
      <c r="D47" s="7">
        <v>886.8</v>
      </c>
      <c r="E47" s="12">
        <f t="shared" si="0"/>
        <v>173.10336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886.8</v>
      </c>
      <c r="E48" s="41">
        <f t="shared" si="0"/>
        <v>997.16438832</v>
      </c>
    </row>
    <row r="49" spans="1:5" ht="23.25">
      <c r="A49" s="31">
        <v>5.1</v>
      </c>
      <c r="B49" s="37" t="s">
        <v>43</v>
      </c>
      <c r="C49" s="28">
        <v>0.5562</v>
      </c>
      <c r="D49" s="7">
        <v>886.8</v>
      </c>
      <c r="E49" s="12">
        <f t="shared" si="0"/>
        <v>493.23816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886.8</v>
      </c>
      <c r="E50" s="12">
        <f t="shared" si="0"/>
        <v>99.63410832000001</v>
      </c>
    </row>
    <row r="51" spans="1:5" ht="15">
      <c r="A51" s="31">
        <v>5.3</v>
      </c>
      <c r="B51" s="37" t="s">
        <v>28</v>
      </c>
      <c r="C51" s="28">
        <v>0.1815</v>
      </c>
      <c r="D51" s="7">
        <v>886.8</v>
      </c>
      <c r="E51" s="12">
        <f t="shared" si="0"/>
        <v>160.9542</v>
      </c>
    </row>
    <row r="52" spans="1:5" ht="15">
      <c r="A52" s="31">
        <v>5.4</v>
      </c>
      <c r="B52" s="37" t="s">
        <v>29</v>
      </c>
      <c r="C52" s="28">
        <v>0.2744</v>
      </c>
      <c r="D52" s="7">
        <v>886.8</v>
      </c>
      <c r="E52" s="12">
        <f t="shared" si="0"/>
        <v>243.33791999999997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v>886.8</v>
      </c>
      <c r="E53" s="41">
        <f t="shared" si="0"/>
        <v>1848.93366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886.8</v>
      </c>
      <c r="E54" s="41">
        <f t="shared" si="0"/>
        <v>984.4322459999999</v>
      </c>
    </row>
    <row r="55" spans="1:5" ht="15">
      <c r="A55" s="32">
        <v>7</v>
      </c>
      <c r="B55" s="35" t="s">
        <v>30</v>
      </c>
      <c r="C55" s="27">
        <v>0.009</v>
      </c>
      <c r="D55" s="7">
        <v>886.8</v>
      </c>
      <c r="E55" s="41">
        <v>7.98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886.8</v>
      </c>
      <c r="E56" s="41">
        <f>E11+E22+E36+E40+E48+E53+E55</f>
        <v>9349.145814456</v>
      </c>
    </row>
    <row r="57" spans="1:5" ht="15">
      <c r="A57" s="39">
        <v>9</v>
      </c>
      <c r="B57" s="37" t="s">
        <v>32</v>
      </c>
      <c r="C57" s="28">
        <v>0.6326</v>
      </c>
      <c r="D57" s="7">
        <v>886.8</v>
      </c>
      <c r="E57" s="12">
        <f t="shared" si="0"/>
        <v>560.98968</v>
      </c>
    </row>
    <row r="58" spans="1:5" ht="15">
      <c r="A58" s="39">
        <v>10</v>
      </c>
      <c r="B58" s="37" t="s">
        <v>45</v>
      </c>
      <c r="C58" s="28">
        <v>0.0948</v>
      </c>
      <c r="D58" s="7">
        <v>886.8</v>
      </c>
      <c r="E58" s="12">
        <v>84.1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v>886.8</v>
      </c>
      <c r="E59" s="41">
        <f>E56+E57+E58</f>
        <v>9994.235494456001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3" width="15.7109375" style="0" hidden="1" customWidth="1"/>
    <col min="4" max="4" width="16.57421875" style="0" hidden="1" customWidth="1"/>
    <col min="5" max="5" width="24.28125" style="0" customWidth="1"/>
  </cols>
  <sheetData>
    <row r="1" spans="1:5" ht="45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120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891.5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10047.205</v>
      </c>
    </row>
    <row r="10" spans="1:5" ht="44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891.5</v>
      </c>
      <c r="E11" s="41">
        <f>C11*D11</f>
        <v>2069.7807511</v>
      </c>
    </row>
    <row r="12" spans="1:5" ht="15">
      <c r="A12" s="46"/>
      <c r="B12" s="47" t="s">
        <v>4</v>
      </c>
      <c r="C12" s="48"/>
      <c r="D12" s="7">
        <v>891.5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891.5</v>
      </c>
      <c r="E13" s="12">
        <f aca="true" t="shared" si="0" ref="E13:E57">C13*D13</f>
        <v>1490.32055</v>
      </c>
    </row>
    <row r="14" spans="1:5" ht="15">
      <c r="A14" s="2"/>
      <c r="B14" s="4" t="s">
        <v>5</v>
      </c>
      <c r="C14" s="6">
        <v>1.6717</v>
      </c>
      <c r="D14" s="7">
        <v>891.5</v>
      </c>
      <c r="E14" s="12">
        <f t="shared" si="0"/>
        <v>1490.32055</v>
      </c>
    </row>
    <row r="15" spans="1:5" ht="15">
      <c r="A15" s="2"/>
      <c r="B15" s="4" t="s">
        <v>6</v>
      </c>
      <c r="C15" s="6"/>
      <c r="D15" s="7">
        <v>891.5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891.5</v>
      </c>
      <c r="E16" s="12">
        <f t="shared" si="0"/>
        <v>301.04475110000004</v>
      </c>
    </row>
    <row r="17" spans="1:5" ht="23.25">
      <c r="A17" s="2">
        <v>1.3</v>
      </c>
      <c r="B17" s="4" t="s">
        <v>134</v>
      </c>
      <c r="C17" s="6">
        <v>0.0143</v>
      </c>
      <c r="D17" s="7">
        <v>891.5</v>
      </c>
      <c r="E17" s="12">
        <f t="shared" si="0"/>
        <v>12.74845</v>
      </c>
    </row>
    <row r="18" spans="1:5" ht="15">
      <c r="A18" s="2">
        <v>1.4</v>
      </c>
      <c r="B18" s="37" t="s">
        <v>7</v>
      </c>
      <c r="C18" s="28"/>
      <c r="D18" s="7">
        <v>891.5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891.5</v>
      </c>
      <c r="E19" s="12">
        <f t="shared" si="0"/>
        <v>72.74640000000001</v>
      </c>
    </row>
    <row r="20" spans="1:5" ht="15">
      <c r="A20" s="2">
        <v>1.6</v>
      </c>
      <c r="B20" s="37" t="s">
        <v>135</v>
      </c>
      <c r="C20" s="28">
        <v>0.1164</v>
      </c>
      <c r="D20" s="7">
        <v>891.5</v>
      </c>
      <c r="E20" s="12">
        <f t="shared" si="0"/>
        <v>103.7706</v>
      </c>
    </row>
    <row r="21" spans="1:5" ht="15">
      <c r="A21" s="2">
        <v>1.7</v>
      </c>
      <c r="B21" s="37" t="s">
        <v>136</v>
      </c>
      <c r="C21" s="49">
        <v>0.1</v>
      </c>
      <c r="D21" s="7">
        <v>891.5</v>
      </c>
      <c r="E21" s="12">
        <f t="shared" si="0"/>
        <v>89.15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891.5</v>
      </c>
      <c r="E22" s="41">
        <f t="shared" si="0"/>
        <v>1940.0823</v>
      </c>
    </row>
    <row r="23" spans="1:5" ht="15">
      <c r="A23" s="31">
        <v>2.1</v>
      </c>
      <c r="B23" s="37" t="s">
        <v>10</v>
      </c>
      <c r="C23" s="28">
        <v>0.6191</v>
      </c>
      <c r="D23" s="7">
        <v>891.5</v>
      </c>
      <c r="E23" s="12">
        <f t="shared" si="0"/>
        <v>551.92765</v>
      </c>
    </row>
    <row r="24" spans="1:5" ht="15">
      <c r="A24" s="31">
        <v>2.2</v>
      </c>
      <c r="B24" s="37" t="s">
        <v>11</v>
      </c>
      <c r="C24" s="28">
        <v>0.2333</v>
      </c>
      <c r="D24" s="7">
        <v>891.5</v>
      </c>
      <c r="E24" s="12">
        <f t="shared" si="0"/>
        <v>207.98695</v>
      </c>
    </row>
    <row r="25" spans="1:5" ht="15">
      <c r="A25" s="31">
        <v>2.3</v>
      </c>
      <c r="B25" s="37" t="s">
        <v>12</v>
      </c>
      <c r="C25" s="28">
        <v>0.6167</v>
      </c>
      <c r="D25" s="7">
        <v>891.5</v>
      </c>
      <c r="E25" s="12">
        <f t="shared" si="0"/>
        <v>549.78805</v>
      </c>
    </row>
    <row r="26" spans="1:5" ht="23.25">
      <c r="A26" s="31">
        <v>2.4</v>
      </c>
      <c r="B26" s="37" t="s">
        <v>38</v>
      </c>
      <c r="C26" s="28">
        <v>0.0334</v>
      </c>
      <c r="D26" s="7">
        <v>891.5</v>
      </c>
      <c r="E26" s="12">
        <f t="shared" si="0"/>
        <v>29.7761</v>
      </c>
    </row>
    <row r="27" spans="1:5" ht="15">
      <c r="A27" s="31">
        <v>2.5</v>
      </c>
      <c r="B27" s="37" t="s">
        <v>13</v>
      </c>
      <c r="C27" s="28">
        <v>0.2607</v>
      </c>
      <c r="D27" s="7">
        <v>891.5</v>
      </c>
      <c r="E27" s="12">
        <f t="shared" si="0"/>
        <v>232.41404999999997</v>
      </c>
    </row>
    <row r="28" spans="1:5" ht="15">
      <c r="A28" s="31">
        <v>2.6</v>
      </c>
      <c r="B28" s="37" t="s">
        <v>39</v>
      </c>
      <c r="C28" s="28">
        <v>0.0834</v>
      </c>
      <c r="D28" s="7">
        <v>891.5</v>
      </c>
      <c r="E28" s="12">
        <f t="shared" si="0"/>
        <v>74.3511</v>
      </c>
    </row>
    <row r="29" spans="1:5" ht="23.25">
      <c r="A29" s="31">
        <v>2.7</v>
      </c>
      <c r="B29" s="37" t="s">
        <v>14</v>
      </c>
      <c r="C29" s="28">
        <v>0.0092</v>
      </c>
      <c r="D29" s="7">
        <v>891.5</v>
      </c>
      <c r="E29" s="12">
        <f t="shared" si="0"/>
        <v>8.2018</v>
      </c>
    </row>
    <row r="30" spans="1:5" ht="15">
      <c r="A30" s="31">
        <v>2.8</v>
      </c>
      <c r="B30" s="37" t="s">
        <v>137</v>
      </c>
      <c r="C30" s="28">
        <v>0.1347</v>
      </c>
      <c r="D30" s="7">
        <v>891.5</v>
      </c>
      <c r="E30" s="12">
        <f t="shared" si="0"/>
        <v>120.08504999999998</v>
      </c>
    </row>
    <row r="31" spans="1:5" ht="15">
      <c r="A31" s="31">
        <v>2.9</v>
      </c>
      <c r="B31" s="37" t="s">
        <v>15</v>
      </c>
      <c r="C31" s="28">
        <v>0.0483</v>
      </c>
      <c r="D31" s="7">
        <v>891.5</v>
      </c>
      <c r="E31" s="12">
        <f t="shared" si="0"/>
        <v>43.059450000000005</v>
      </c>
    </row>
    <row r="32" spans="1:5" ht="15">
      <c r="A32" s="38" t="s">
        <v>40</v>
      </c>
      <c r="B32" s="37" t="s">
        <v>16</v>
      </c>
      <c r="C32" s="28">
        <v>0.0144</v>
      </c>
      <c r="D32" s="7">
        <v>891.5</v>
      </c>
      <c r="E32" s="12">
        <f t="shared" si="0"/>
        <v>12.8376</v>
      </c>
    </row>
    <row r="33" spans="1:5" ht="15">
      <c r="A33" s="31">
        <v>2.11</v>
      </c>
      <c r="B33" s="37" t="s">
        <v>17</v>
      </c>
      <c r="C33" s="28">
        <v>0.0542</v>
      </c>
      <c r="D33" s="7">
        <v>891.5</v>
      </c>
      <c r="E33" s="12">
        <f t="shared" si="0"/>
        <v>48.3193</v>
      </c>
    </row>
    <row r="34" spans="1:5" ht="15">
      <c r="A34" s="31">
        <v>2.12</v>
      </c>
      <c r="B34" s="37" t="s">
        <v>18</v>
      </c>
      <c r="C34" s="28">
        <v>0.049</v>
      </c>
      <c r="D34" s="7">
        <v>891.5</v>
      </c>
      <c r="E34" s="12">
        <f t="shared" si="0"/>
        <v>43.6835</v>
      </c>
    </row>
    <row r="35" spans="1:5" ht="23.25">
      <c r="A35" s="31">
        <v>2.13</v>
      </c>
      <c r="B35" s="37" t="s">
        <v>138</v>
      </c>
      <c r="C35" s="28">
        <v>0.0198</v>
      </c>
      <c r="D35" s="7">
        <v>891.5</v>
      </c>
      <c r="E35" s="12">
        <f t="shared" si="0"/>
        <v>17.6517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891.5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891.5</v>
      </c>
      <c r="E37" s="12"/>
    </row>
    <row r="38" spans="1:5" ht="15">
      <c r="A38" s="31">
        <v>3.2</v>
      </c>
      <c r="B38" s="37" t="s">
        <v>21</v>
      </c>
      <c r="C38" s="28"/>
      <c r="D38" s="7">
        <v>891.5</v>
      </c>
      <c r="E38" s="12"/>
    </row>
    <row r="39" spans="1:5" ht="15">
      <c r="A39" s="31">
        <v>3.3</v>
      </c>
      <c r="B39" s="37" t="s">
        <v>22</v>
      </c>
      <c r="C39" s="28"/>
      <c r="D39" s="7">
        <v>891.5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v>891.5</v>
      </c>
      <c r="E40" s="41">
        <f t="shared" si="0"/>
        <v>2519.6282812299996</v>
      </c>
    </row>
    <row r="41" spans="1:5" ht="23.25">
      <c r="A41" s="31">
        <v>4.1</v>
      </c>
      <c r="B41" s="37" t="s">
        <v>41</v>
      </c>
      <c r="C41" s="28">
        <v>1.8294</v>
      </c>
      <c r="D41" s="7">
        <v>891.5</v>
      </c>
      <c r="E41" s="12">
        <f t="shared" si="0"/>
        <v>1630.9100999999998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891.5</v>
      </c>
      <c r="E42" s="12">
        <f t="shared" si="0"/>
        <v>329.4438402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891.5</v>
      </c>
      <c r="E43" s="12">
        <f t="shared" si="0"/>
        <v>294.05309102999996</v>
      </c>
    </row>
    <row r="44" spans="1:5" ht="15">
      <c r="A44" s="31">
        <v>4.4</v>
      </c>
      <c r="B44" s="37" t="s">
        <v>139</v>
      </c>
      <c r="C44" s="28">
        <v>0.0157</v>
      </c>
      <c r="D44" s="7">
        <v>891.5</v>
      </c>
      <c r="E44" s="12">
        <f t="shared" si="0"/>
        <v>13.99655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891.5</v>
      </c>
      <c r="E45" s="12">
        <f t="shared" si="0"/>
        <v>3.2094000000000005</v>
      </c>
    </row>
    <row r="46" spans="1:5" ht="15">
      <c r="A46" s="31">
        <v>4.6</v>
      </c>
      <c r="B46" s="37" t="s">
        <v>26</v>
      </c>
      <c r="C46" s="28">
        <v>0.083</v>
      </c>
      <c r="D46" s="7">
        <v>891.5</v>
      </c>
      <c r="E46" s="12">
        <f t="shared" si="0"/>
        <v>73.9945</v>
      </c>
    </row>
    <row r="47" spans="1:5" ht="15">
      <c r="A47" s="31">
        <v>4.7</v>
      </c>
      <c r="B47" s="37" t="s">
        <v>42</v>
      </c>
      <c r="C47" s="28">
        <v>0.1952</v>
      </c>
      <c r="D47" s="7">
        <v>891.5</v>
      </c>
      <c r="E47" s="12">
        <f t="shared" si="0"/>
        <v>174.0208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891.5</v>
      </c>
      <c r="E48" s="41">
        <f t="shared" si="0"/>
        <v>1002.4493146</v>
      </c>
    </row>
    <row r="49" spans="1:5" ht="23.25">
      <c r="A49" s="31">
        <v>5.1</v>
      </c>
      <c r="B49" s="37" t="s">
        <v>43</v>
      </c>
      <c r="C49" s="28">
        <v>0.5562</v>
      </c>
      <c r="D49" s="7">
        <v>891.5</v>
      </c>
      <c r="E49" s="12">
        <f t="shared" si="0"/>
        <v>495.8523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891.5</v>
      </c>
      <c r="E50" s="12">
        <f t="shared" si="0"/>
        <v>100.16216460000001</v>
      </c>
    </row>
    <row r="51" spans="1:5" ht="15">
      <c r="A51" s="31">
        <v>5.3</v>
      </c>
      <c r="B51" s="37" t="s">
        <v>28</v>
      </c>
      <c r="C51" s="28">
        <v>0.1815</v>
      </c>
      <c r="D51" s="7">
        <v>891.5</v>
      </c>
      <c r="E51" s="12">
        <f t="shared" si="0"/>
        <v>161.80724999999998</v>
      </c>
    </row>
    <row r="52" spans="1:5" ht="15">
      <c r="A52" s="31">
        <v>5.4</v>
      </c>
      <c r="B52" s="37" t="s">
        <v>29</v>
      </c>
      <c r="C52" s="28">
        <v>0.2744</v>
      </c>
      <c r="D52" s="7">
        <v>891.5</v>
      </c>
      <c r="E52" s="12">
        <f t="shared" si="0"/>
        <v>244.62759999999997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v>891.5</v>
      </c>
      <c r="E53" s="41">
        <f t="shared" si="0"/>
        <v>1858.732925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891.5</v>
      </c>
      <c r="E54" s="41">
        <f t="shared" si="0"/>
        <v>989.6496924999999</v>
      </c>
    </row>
    <row r="55" spans="1:5" ht="15">
      <c r="A55" s="32">
        <v>7</v>
      </c>
      <c r="B55" s="35" t="s">
        <v>30</v>
      </c>
      <c r="C55" s="27">
        <v>0.009</v>
      </c>
      <c r="D55" s="7">
        <v>891.5</v>
      </c>
      <c r="E55" s="41">
        <f t="shared" si="0"/>
        <v>8.023499999999999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891.5</v>
      </c>
      <c r="E56" s="41">
        <f t="shared" si="0"/>
        <v>9398.697071929999</v>
      </c>
    </row>
    <row r="57" spans="1:5" ht="15">
      <c r="A57" s="39">
        <v>9</v>
      </c>
      <c r="B57" s="37" t="s">
        <v>32</v>
      </c>
      <c r="C57" s="28">
        <v>0.6326</v>
      </c>
      <c r="D57" s="7">
        <v>891.5</v>
      </c>
      <c r="E57" s="12">
        <f t="shared" si="0"/>
        <v>563.9629</v>
      </c>
    </row>
    <row r="58" spans="1:5" ht="15">
      <c r="A58" s="39">
        <v>10</v>
      </c>
      <c r="B58" s="37" t="s">
        <v>45</v>
      </c>
      <c r="C58" s="28">
        <v>0.0948</v>
      </c>
      <c r="D58" s="7">
        <v>891.5</v>
      </c>
      <c r="E58" s="12">
        <v>84.55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v>891.5</v>
      </c>
      <c r="E59" s="41">
        <f>E56+E57+E58</f>
        <v>10047.209971929999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8515625" style="0" customWidth="1"/>
    <col min="3" max="3" width="11.57421875" style="0" hidden="1" customWidth="1"/>
    <col min="4" max="4" width="14.57421875" style="0" hidden="1" customWidth="1"/>
    <col min="5" max="5" width="27.8515625" style="0" customWidth="1"/>
  </cols>
  <sheetData>
    <row r="1" spans="1:5" ht="48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118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773.9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8721.853</v>
      </c>
    </row>
    <row r="10" spans="1:5" ht="42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42.75" customHeight="1">
      <c r="A11" s="34">
        <v>1</v>
      </c>
      <c r="B11" s="35" t="s">
        <v>36</v>
      </c>
      <c r="C11" s="27">
        <f>SUM(C14:C21)</f>
        <v>2.3216834</v>
      </c>
      <c r="D11" s="7">
        <v>773.9</v>
      </c>
      <c r="E11" s="41">
        <f aca="true" t="shared" si="0" ref="E11:E57">C11*D11</f>
        <v>1796.75078326</v>
      </c>
    </row>
    <row r="12" spans="1:5" ht="15">
      <c r="A12" s="46"/>
      <c r="B12" s="47" t="s">
        <v>4</v>
      </c>
      <c r="C12" s="48"/>
      <c r="D12" s="7">
        <v>773.9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773.9</v>
      </c>
      <c r="E13" s="12">
        <f t="shared" si="0"/>
        <v>1293.7286299999998</v>
      </c>
    </row>
    <row r="14" spans="1:5" ht="15">
      <c r="A14" s="2"/>
      <c r="B14" s="4" t="s">
        <v>5</v>
      </c>
      <c r="C14" s="6">
        <v>1.6717</v>
      </c>
      <c r="D14" s="7">
        <v>773.9</v>
      </c>
      <c r="E14" s="12">
        <f t="shared" si="0"/>
        <v>1293.7286299999998</v>
      </c>
    </row>
    <row r="15" spans="1:5" ht="15">
      <c r="A15" s="2"/>
      <c r="B15" s="4" t="s">
        <v>6</v>
      </c>
      <c r="C15" s="6"/>
      <c r="D15" s="7">
        <v>773.9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773.9</v>
      </c>
      <c r="E16" s="12">
        <f t="shared" si="0"/>
        <v>261.33318326</v>
      </c>
    </row>
    <row r="17" spans="1:5" ht="23.25">
      <c r="A17" s="2">
        <v>1.3</v>
      </c>
      <c r="B17" s="4" t="s">
        <v>134</v>
      </c>
      <c r="C17" s="6">
        <v>0.0143</v>
      </c>
      <c r="D17" s="7">
        <v>773.9</v>
      </c>
      <c r="E17" s="12">
        <f t="shared" si="0"/>
        <v>11.06677</v>
      </c>
    </row>
    <row r="18" spans="1:5" ht="15">
      <c r="A18" s="2">
        <v>1.4</v>
      </c>
      <c r="B18" s="37" t="s">
        <v>7</v>
      </c>
      <c r="C18" s="28"/>
      <c r="D18" s="7">
        <v>773.9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773.9</v>
      </c>
      <c r="E19" s="12">
        <f t="shared" si="0"/>
        <v>63.150240000000004</v>
      </c>
    </row>
    <row r="20" spans="1:5" ht="15">
      <c r="A20" s="2">
        <v>1.6</v>
      </c>
      <c r="B20" s="37" t="s">
        <v>135</v>
      </c>
      <c r="C20" s="28">
        <v>0.1164</v>
      </c>
      <c r="D20" s="7">
        <v>773.9</v>
      </c>
      <c r="E20" s="12">
        <f t="shared" si="0"/>
        <v>90.08196</v>
      </c>
    </row>
    <row r="21" spans="1:5" ht="15">
      <c r="A21" s="2">
        <v>1.7</v>
      </c>
      <c r="B21" s="37" t="s">
        <v>136</v>
      </c>
      <c r="C21" s="49">
        <v>0.1</v>
      </c>
      <c r="D21" s="7">
        <v>773.9</v>
      </c>
      <c r="E21" s="12">
        <f t="shared" si="0"/>
        <v>77.39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v>773.9</v>
      </c>
      <c r="E22" s="41">
        <f t="shared" si="0"/>
        <v>1684.16118</v>
      </c>
    </row>
    <row r="23" spans="1:5" ht="15">
      <c r="A23" s="31">
        <v>2.1</v>
      </c>
      <c r="B23" s="37" t="s">
        <v>10</v>
      </c>
      <c r="C23" s="28">
        <v>0.6191</v>
      </c>
      <c r="D23" s="7">
        <v>773.9</v>
      </c>
      <c r="E23" s="12">
        <f t="shared" si="0"/>
        <v>479.12149</v>
      </c>
    </row>
    <row r="24" spans="1:5" ht="15">
      <c r="A24" s="31">
        <v>2.2</v>
      </c>
      <c r="B24" s="37" t="s">
        <v>11</v>
      </c>
      <c r="C24" s="28">
        <v>0.2333</v>
      </c>
      <c r="D24" s="7">
        <v>773.9</v>
      </c>
      <c r="E24" s="12">
        <f t="shared" si="0"/>
        <v>180.55087</v>
      </c>
    </row>
    <row r="25" spans="1:5" ht="15">
      <c r="A25" s="31">
        <v>2.3</v>
      </c>
      <c r="B25" s="37" t="s">
        <v>12</v>
      </c>
      <c r="C25" s="28">
        <v>0.6167</v>
      </c>
      <c r="D25" s="7">
        <v>773.9</v>
      </c>
      <c r="E25" s="12">
        <f t="shared" si="0"/>
        <v>477.26413</v>
      </c>
    </row>
    <row r="26" spans="1:5" ht="15">
      <c r="A26" s="31">
        <v>2.4</v>
      </c>
      <c r="B26" s="37" t="s">
        <v>38</v>
      </c>
      <c r="C26" s="28">
        <v>0.0334</v>
      </c>
      <c r="D26" s="7">
        <v>773.9</v>
      </c>
      <c r="E26" s="12">
        <f t="shared" si="0"/>
        <v>25.84826</v>
      </c>
    </row>
    <row r="27" spans="1:5" ht="15">
      <c r="A27" s="31">
        <v>2.5</v>
      </c>
      <c r="B27" s="37" t="s">
        <v>13</v>
      </c>
      <c r="C27" s="28">
        <v>0.2607</v>
      </c>
      <c r="D27" s="7">
        <v>773.9</v>
      </c>
      <c r="E27" s="12">
        <f t="shared" si="0"/>
        <v>201.75572999999997</v>
      </c>
    </row>
    <row r="28" spans="1:5" ht="15">
      <c r="A28" s="31">
        <v>2.6</v>
      </c>
      <c r="B28" s="37" t="s">
        <v>39</v>
      </c>
      <c r="C28" s="28">
        <v>0.0834</v>
      </c>
      <c r="D28" s="7">
        <v>773.9</v>
      </c>
      <c r="E28" s="12">
        <f t="shared" si="0"/>
        <v>64.54326</v>
      </c>
    </row>
    <row r="29" spans="1:5" ht="23.25">
      <c r="A29" s="31">
        <v>2.7</v>
      </c>
      <c r="B29" s="37" t="s">
        <v>14</v>
      </c>
      <c r="C29" s="28">
        <v>0.0092</v>
      </c>
      <c r="D29" s="7">
        <v>773.9</v>
      </c>
      <c r="E29" s="12">
        <f t="shared" si="0"/>
        <v>7.119879999999999</v>
      </c>
    </row>
    <row r="30" spans="1:5" ht="15">
      <c r="A30" s="31">
        <v>2.8</v>
      </c>
      <c r="B30" s="37" t="s">
        <v>137</v>
      </c>
      <c r="C30" s="28">
        <v>0.1347</v>
      </c>
      <c r="D30" s="7">
        <v>773.9</v>
      </c>
      <c r="E30" s="12">
        <f t="shared" si="0"/>
        <v>104.24432999999999</v>
      </c>
    </row>
    <row r="31" spans="1:5" ht="15">
      <c r="A31" s="31">
        <v>2.9</v>
      </c>
      <c r="B31" s="37" t="s">
        <v>15</v>
      </c>
      <c r="C31" s="28">
        <v>0.0483</v>
      </c>
      <c r="D31" s="7">
        <v>773.9</v>
      </c>
      <c r="E31" s="12">
        <f t="shared" si="0"/>
        <v>37.37937</v>
      </c>
    </row>
    <row r="32" spans="1:5" ht="15">
      <c r="A32" s="38" t="s">
        <v>40</v>
      </c>
      <c r="B32" s="37" t="s">
        <v>16</v>
      </c>
      <c r="C32" s="28">
        <v>0.0144</v>
      </c>
      <c r="D32" s="7">
        <v>773.9</v>
      </c>
      <c r="E32" s="12">
        <f t="shared" si="0"/>
        <v>11.14416</v>
      </c>
    </row>
    <row r="33" spans="1:5" ht="15">
      <c r="A33" s="31">
        <v>2.11</v>
      </c>
      <c r="B33" s="37" t="s">
        <v>17</v>
      </c>
      <c r="C33" s="28">
        <v>0.0542</v>
      </c>
      <c r="D33" s="7">
        <v>773.9</v>
      </c>
      <c r="E33" s="12">
        <f t="shared" si="0"/>
        <v>41.94538</v>
      </c>
    </row>
    <row r="34" spans="1:5" ht="15">
      <c r="A34" s="31">
        <v>2.12</v>
      </c>
      <c r="B34" s="37" t="s">
        <v>18</v>
      </c>
      <c r="C34" s="28">
        <v>0.049</v>
      </c>
      <c r="D34" s="7">
        <v>773.9</v>
      </c>
      <c r="E34" s="12">
        <f t="shared" si="0"/>
        <v>37.9211</v>
      </c>
    </row>
    <row r="35" spans="1:5" ht="23.25">
      <c r="A35" s="31">
        <v>2.13</v>
      </c>
      <c r="B35" s="37" t="s">
        <v>138</v>
      </c>
      <c r="C35" s="28">
        <v>0.0198</v>
      </c>
      <c r="D35" s="7">
        <v>773.9</v>
      </c>
      <c r="E35" s="12">
        <f t="shared" si="0"/>
        <v>15.323220000000001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773.9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773.9</v>
      </c>
      <c r="E37" s="12"/>
    </row>
    <row r="38" spans="1:5" ht="15">
      <c r="A38" s="31">
        <v>3.2</v>
      </c>
      <c r="B38" s="37" t="s">
        <v>21</v>
      </c>
      <c r="C38" s="28"/>
      <c r="D38" s="7">
        <v>773.9</v>
      </c>
      <c r="E38" s="12"/>
    </row>
    <row r="39" spans="1:5" ht="15">
      <c r="A39" s="31">
        <v>3.3</v>
      </c>
      <c r="B39" s="37" t="s">
        <v>22</v>
      </c>
      <c r="C39" s="28"/>
      <c r="D39" s="7">
        <v>773.9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v>773.9</v>
      </c>
      <c r="E40" s="41">
        <f t="shared" si="0"/>
        <v>2187.2577979179996</v>
      </c>
    </row>
    <row r="41" spans="1:5" ht="23.25">
      <c r="A41" s="31">
        <v>4.1</v>
      </c>
      <c r="B41" s="37" t="s">
        <v>41</v>
      </c>
      <c r="C41" s="28">
        <v>1.8294</v>
      </c>
      <c r="D41" s="7">
        <v>773.9</v>
      </c>
      <c r="E41" s="12">
        <f t="shared" si="0"/>
        <v>1415.7726599999999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773.9</v>
      </c>
      <c r="E42" s="12">
        <f t="shared" si="0"/>
        <v>285.98607732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v>773.9</v>
      </c>
      <c r="E43" s="12">
        <f t="shared" si="0"/>
        <v>255.26381059799996</v>
      </c>
    </row>
    <row r="44" spans="1:5" ht="15">
      <c r="A44" s="31">
        <v>4.4</v>
      </c>
      <c r="B44" s="37" t="s">
        <v>139</v>
      </c>
      <c r="C44" s="28">
        <v>0.0157</v>
      </c>
      <c r="D44" s="7">
        <v>773.9</v>
      </c>
      <c r="E44" s="12">
        <f t="shared" si="0"/>
        <v>12.150229999999999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773.9</v>
      </c>
      <c r="E45" s="12">
        <f t="shared" si="0"/>
        <v>2.7860400000000003</v>
      </c>
    </row>
    <row r="46" spans="1:5" ht="15">
      <c r="A46" s="31">
        <v>4.6</v>
      </c>
      <c r="B46" s="37" t="s">
        <v>26</v>
      </c>
      <c r="C46" s="28">
        <v>0.083</v>
      </c>
      <c r="D46" s="7">
        <v>773.9</v>
      </c>
      <c r="E46" s="12">
        <f t="shared" si="0"/>
        <v>64.2337</v>
      </c>
    </row>
    <row r="47" spans="1:5" ht="15">
      <c r="A47" s="31">
        <v>4.7</v>
      </c>
      <c r="B47" s="37" t="s">
        <v>42</v>
      </c>
      <c r="C47" s="28">
        <v>0.1952</v>
      </c>
      <c r="D47" s="7">
        <v>773.9</v>
      </c>
      <c r="E47" s="12">
        <f t="shared" si="0"/>
        <v>151.06528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v>773.9</v>
      </c>
      <c r="E48" s="41">
        <f t="shared" si="0"/>
        <v>870.21371236</v>
      </c>
    </row>
    <row r="49" spans="1:5" ht="23.25">
      <c r="A49" s="31">
        <v>5.1</v>
      </c>
      <c r="B49" s="37" t="s">
        <v>43</v>
      </c>
      <c r="C49" s="28">
        <v>0.5562</v>
      </c>
      <c r="D49" s="7">
        <v>773.9</v>
      </c>
      <c r="E49" s="12">
        <f t="shared" si="0"/>
        <v>430.44318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v>773.9</v>
      </c>
      <c r="E50" s="12">
        <f t="shared" si="0"/>
        <v>86.94952236000002</v>
      </c>
    </row>
    <row r="51" spans="1:5" ht="15">
      <c r="A51" s="31">
        <v>5.3</v>
      </c>
      <c r="B51" s="37" t="s">
        <v>28</v>
      </c>
      <c r="C51" s="28">
        <v>0.1815</v>
      </c>
      <c r="D51" s="7">
        <v>773.9</v>
      </c>
      <c r="E51" s="12">
        <f t="shared" si="0"/>
        <v>140.46285</v>
      </c>
    </row>
    <row r="52" spans="1:5" ht="15">
      <c r="A52" s="31">
        <v>5.4</v>
      </c>
      <c r="B52" s="37" t="s">
        <v>29</v>
      </c>
      <c r="C52" s="28">
        <v>0.2744</v>
      </c>
      <c r="D52" s="7">
        <v>773.9</v>
      </c>
      <c r="E52" s="12">
        <f t="shared" si="0"/>
        <v>212.35815999999997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v>773.9</v>
      </c>
      <c r="E53" s="41">
        <f t="shared" si="0"/>
        <v>1613.542805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v>773.9</v>
      </c>
      <c r="E54" s="41">
        <f t="shared" si="0"/>
        <v>859.1025204999999</v>
      </c>
    </row>
    <row r="55" spans="1:5" ht="15">
      <c r="A55" s="32">
        <v>7</v>
      </c>
      <c r="B55" s="35" t="s">
        <v>30</v>
      </c>
      <c r="C55" s="27">
        <v>0.009</v>
      </c>
      <c r="D55" s="7">
        <v>773.9</v>
      </c>
      <c r="E55" s="41">
        <f t="shared" si="0"/>
        <v>6.9651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v>773.9</v>
      </c>
      <c r="E56" s="41">
        <f t="shared" si="0"/>
        <v>8158.891378537999</v>
      </c>
    </row>
    <row r="57" spans="1:5" ht="15">
      <c r="A57" s="39">
        <v>9</v>
      </c>
      <c r="B57" s="37" t="s">
        <v>32</v>
      </c>
      <c r="C57" s="28">
        <v>0.6326</v>
      </c>
      <c r="D57" s="7">
        <v>773.9</v>
      </c>
      <c r="E57" s="12">
        <f t="shared" si="0"/>
        <v>489.56914</v>
      </c>
    </row>
    <row r="58" spans="1:5" ht="15">
      <c r="A58" s="39">
        <v>10</v>
      </c>
      <c r="B58" s="37" t="s">
        <v>45</v>
      </c>
      <c r="C58" s="28">
        <v>0.0948</v>
      </c>
      <c r="D58" s="7">
        <v>773.9</v>
      </c>
      <c r="E58" s="12">
        <v>73.39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v>773.9</v>
      </c>
      <c r="E59" s="41">
        <f>E56+E57+E58</f>
        <v>8721.850518537998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4" width="17.57421875" style="0" hidden="1" customWidth="1"/>
    <col min="5" max="5" width="28.140625" style="0" customWidth="1"/>
  </cols>
  <sheetData>
    <row r="1" spans="1:5" ht="40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119</v>
      </c>
      <c r="B5" s="83"/>
      <c r="C5" s="83"/>
      <c r="D5" s="83"/>
      <c r="E5" s="83"/>
    </row>
    <row r="7" spans="1:5" ht="15">
      <c r="A7" s="90" t="s">
        <v>1</v>
      </c>
      <c r="B7" s="90"/>
      <c r="C7" s="20"/>
      <c r="D7" s="20"/>
      <c r="E7" s="21">
        <v>837.3</v>
      </c>
    </row>
    <row r="8" spans="1:5" ht="15">
      <c r="A8" s="90" t="s">
        <v>2</v>
      </c>
      <c r="B8" s="90"/>
      <c r="C8" s="20"/>
      <c r="D8" s="20"/>
      <c r="E8" s="21">
        <v>11.27</v>
      </c>
    </row>
    <row r="9" spans="1:5" ht="15">
      <c r="A9" s="91"/>
      <c r="B9" s="91"/>
      <c r="C9" s="20"/>
      <c r="D9" s="20"/>
      <c r="E9" s="24">
        <f>E7*E8</f>
        <v>9436.371</v>
      </c>
    </row>
    <row r="10" spans="1:5" ht="48" customHeight="1">
      <c r="A10" s="22" t="s">
        <v>35</v>
      </c>
      <c r="B10" s="23" t="s">
        <v>3</v>
      </c>
      <c r="C10" s="92" t="s">
        <v>34</v>
      </c>
      <c r="D10" s="92"/>
      <c r="E10" s="92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837.3</v>
      </c>
      <c r="E11" s="41">
        <f>C11*D11</f>
        <v>1943.9455108199998</v>
      </c>
    </row>
    <row r="12" spans="1:5" ht="15">
      <c r="A12" s="46"/>
      <c r="B12" s="47" t="s">
        <v>4</v>
      </c>
      <c r="C12" s="48"/>
      <c r="D12" s="7">
        <f>E7</f>
        <v>837.3</v>
      </c>
      <c r="E12" s="12">
        <f aca="true" t="shared" si="0" ref="E12:E57">C12*D12</f>
        <v>0</v>
      </c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837.3</v>
      </c>
      <c r="E13" s="12">
        <f t="shared" si="0"/>
        <v>1399.7144099999998</v>
      </c>
    </row>
    <row r="14" spans="1:5" ht="15">
      <c r="A14" s="2"/>
      <c r="B14" s="4" t="s">
        <v>5</v>
      </c>
      <c r="C14" s="6">
        <v>1.6717</v>
      </c>
      <c r="D14" s="7">
        <f>E7</f>
        <v>837.3</v>
      </c>
      <c r="E14" s="12">
        <f t="shared" si="0"/>
        <v>1399.7144099999998</v>
      </c>
    </row>
    <row r="15" spans="1:5" ht="15">
      <c r="A15" s="2"/>
      <c r="B15" s="4" t="s">
        <v>6</v>
      </c>
      <c r="C15" s="6"/>
      <c r="D15" s="7">
        <f>E7</f>
        <v>837.3</v>
      </c>
      <c r="E15" s="12">
        <f t="shared" si="0"/>
        <v>0</v>
      </c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837.3</v>
      </c>
      <c r="E16" s="12">
        <f t="shared" si="0"/>
        <v>282.74231082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837.3</v>
      </c>
      <c r="E17" s="12">
        <f t="shared" si="0"/>
        <v>11.97339</v>
      </c>
    </row>
    <row r="18" spans="1:5" ht="15">
      <c r="A18" s="2">
        <v>1.4</v>
      </c>
      <c r="B18" s="37" t="s">
        <v>7</v>
      </c>
      <c r="C18" s="28"/>
      <c r="D18" s="7">
        <f>E7</f>
        <v>837.3</v>
      </c>
      <c r="E18" s="12">
        <f t="shared" si="0"/>
        <v>0</v>
      </c>
    </row>
    <row r="19" spans="1:5" ht="15">
      <c r="A19" s="2">
        <v>1.5</v>
      </c>
      <c r="B19" s="37" t="s">
        <v>8</v>
      </c>
      <c r="C19" s="28">
        <v>0.0816</v>
      </c>
      <c r="D19" s="7">
        <f>E7</f>
        <v>837.3</v>
      </c>
      <c r="E19" s="12">
        <f t="shared" si="0"/>
        <v>68.32368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837.3</v>
      </c>
      <c r="E20" s="12">
        <f t="shared" si="0"/>
        <v>97.46172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837.3</v>
      </c>
      <c r="E21" s="12">
        <f t="shared" si="0"/>
        <v>83.73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837.3</v>
      </c>
      <c r="E22" s="41">
        <f t="shared" si="0"/>
        <v>1822.13226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837.3</v>
      </c>
      <c r="E23" s="12">
        <f t="shared" si="0"/>
        <v>518.37243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837.3</v>
      </c>
      <c r="E24" s="12">
        <f t="shared" si="0"/>
        <v>195.34208999999998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837.3</v>
      </c>
      <c r="E25" s="12">
        <f t="shared" si="0"/>
        <v>516.3629099999999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837.3</v>
      </c>
      <c r="E26" s="12">
        <f t="shared" si="0"/>
        <v>27.965819999999997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837.3</v>
      </c>
      <c r="E27" s="12">
        <f t="shared" si="0"/>
        <v>218.28410999999997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837.3</v>
      </c>
      <c r="E28" s="12">
        <f t="shared" si="0"/>
        <v>69.83082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837.3</v>
      </c>
      <c r="E29" s="12">
        <f t="shared" si="0"/>
        <v>7.70316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837.3</v>
      </c>
      <c r="E30" s="12">
        <f t="shared" si="0"/>
        <v>112.78430999999998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837.3</v>
      </c>
      <c r="E31" s="12">
        <f t="shared" si="0"/>
        <v>40.44159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837.3</v>
      </c>
      <c r="E32" s="12">
        <f t="shared" si="0"/>
        <v>12.05712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837.3</v>
      </c>
      <c r="E33" s="12">
        <f t="shared" si="0"/>
        <v>45.38166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837.3</v>
      </c>
      <c r="E34" s="12">
        <f t="shared" si="0"/>
        <v>41.027699999999996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837.3</v>
      </c>
      <c r="E35" s="12">
        <f t="shared" si="0"/>
        <v>16.57854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837.3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837.3</v>
      </c>
      <c r="E37" s="12">
        <f t="shared" si="0"/>
        <v>0</v>
      </c>
    </row>
    <row r="38" spans="1:5" ht="15">
      <c r="A38" s="31">
        <v>3.2</v>
      </c>
      <c r="B38" s="37" t="s">
        <v>21</v>
      </c>
      <c r="C38" s="28"/>
      <c r="D38" s="7">
        <f>D35</f>
        <v>837.3</v>
      </c>
      <c r="E38" s="12">
        <f t="shared" si="0"/>
        <v>0</v>
      </c>
    </row>
    <row r="39" spans="1:5" ht="15">
      <c r="A39" s="31">
        <v>3.3</v>
      </c>
      <c r="B39" s="37" t="s">
        <v>22</v>
      </c>
      <c r="C39" s="28"/>
      <c r="D39" s="7">
        <f>D38</f>
        <v>837.3</v>
      </c>
      <c r="E39" s="12">
        <f t="shared" si="0"/>
        <v>0</v>
      </c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837.3</v>
      </c>
      <c r="E40" s="41">
        <f t="shared" si="0"/>
        <v>2366.4439258259995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837.3</v>
      </c>
      <c r="E41" s="12">
        <f t="shared" si="0"/>
        <v>1531.7566199999999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837.3</v>
      </c>
      <c r="E42" s="12">
        <f t="shared" si="0"/>
        <v>309.41483724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837.3</v>
      </c>
      <c r="E43" s="12">
        <f t="shared" si="0"/>
        <v>276.17571858599996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837.3</v>
      </c>
      <c r="E44" s="12">
        <f t="shared" si="0"/>
        <v>13.145609999999998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837.3</v>
      </c>
      <c r="E45" s="12">
        <f t="shared" si="0"/>
        <v>3.0142800000000003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837.3</v>
      </c>
      <c r="E46" s="12">
        <f t="shared" si="0"/>
        <v>69.4959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837.3</v>
      </c>
      <c r="E47" s="12">
        <f t="shared" si="0"/>
        <v>163.44096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837.3</v>
      </c>
      <c r="E48" s="41">
        <f t="shared" si="0"/>
        <v>941.50399452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837.3</v>
      </c>
      <c r="E49" s="12">
        <f t="shared" si="0"/>
        <v>465.70626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837.3</v>
      </c>
      <c r="E50" s="12">
        <f t="shared" si="0"/>
        <v>94.07266452000002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837.3</v>
      </c>
      <c r="E51" s="12">
        <f t="shared" si="0"/>
        <v>151.96994999999998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837.3</v>
      </c>
      <c r="E52" s="12">
        <f t="shared" si="0"/>
        <v>229.75511999999998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837.3</v>
      </c>
      <c r="E53" s="41">
        <f t="shared" si="0"/>
        <v>1745.728635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837.3</v>
      </c>
      <c r="E54" s="41">
        <f t="shared" si="0"/>
        <v>929.4825434999998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837.3</v>
      </c>
      <c r="E55" s="41">
        <f t="shared" si="0"/>
        <v>7.535699999999999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837.3</v>
      </c>
      <c r="E56" s="41">
        <f t="shared" si="0"/>
        <v>8827.290026165998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837.3</v>
      </c>
      <c r="E57" s="12">
        <f t="shared" si="0"/>
        <v>529.67598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837.3</v>
      </c>
      <c r="E58" s="12">
        <v>79.4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837.3</v>
      </c>
      <c r="E59" s="41">
        <f>E56+E57+E58</f>
        <v>9436.366006165998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00390625" style="0" customWidth="1"/>
    <col min="3" max="3" width="18.28125" style="0" hidden="1" customWidth="1"/>
    <col min="4" max="4" width="16.8515625" style="0" hidden="1" customWidth="1"/>
    <col min="5" max="5" width="32.421875" style="0" customWidth="1"/>
  </cols>
  <sheetData>
    <row r="1" spans="1:5" ht="40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94</v>
      </c>
      <c r="B5" s="83"/>
      <c r="C5" s="83"/>
      <c r="D5" s="83"/>
      <c r="E5" s="83"/>
    </row>
    <row r="7" spans="1:5" ht="15">
      <c r="A7" s="90" t="s">
        <v>1</v>
      </c>
      <c r="B7" s="90"/>
      <c r="C7" s="20"/>
      <c r="D7" s="20"/>
      <c r="E7" s="21">
        <v>744.8</v>
      </c>
    </row>
    <row r="8" spans="1:5" ht="15">
      <c r="A8" s="90" t="s">
        <v>2</v>
      </c>
      <c r="B8" s="90"/>
      <c r="C8" s="20"/>
      <c r="D8" s="20"/>
      <c r="E8" s="21">
        <v>11.27</v>
      </c>
    </row>
    <row r="9" spans="1:5" ht="15">
      <c r="A9" s="91"/>
      <c r="B9" s="91"/>
      <c r="C9" s="20"/>
      <c r="D9" s="20"/>
      <c r="E9" s="24">
        <f>E7*E8</f>
        <v>8393.895999999999</v>
      </c>
    </row>
    <row r="10" spans="1:5" ht="47.25" customHeight="1">
      <c r="A10" s="22" t="s">
        <v>35</v>
      </c>
      <c r="B10" s="23" t="s">
        <v>3</v>
      </c>
      <c r="C10" s="92" t="s">
        <v>34</v>
      </c>
      <c r="D10" s="92"/>
      <c r="E10" s="92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744.8</v>
      </c>
      <c r="E11" s="41">
        <f aca="true" t="shared" si="0" ref="E11:E57">C11*D11</f>
        <v>1729.18979632</v>
      </c>
    </row>
    <row r="12" spans="1:5" ht="15">
      <c r="A12" s="46"/>
      <c r="B12" s="47" t="s">
        <v>4</v>
      </c>
      <c r="C12" s="48"/>
      <c r="D12" s="7">
        <f>E7</f>
        <v>744.8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744.8</v>
      </c>
      <c r="E13" s="12">
        <f t="shared" si="0"/>
        <v>1245.08216</v>
      </c>
    </row>
    <row r="14" spans="1:5" ht="15">
      <c r="A14" s="2"/>
      <c r="B14" s="4" t="s">
        <v>5</v>
      </c>
      <c r="C14" s="6">
        <v>1.6717</v>
      </c>
      <c r="D14" s="7">
        <f>E7</f>
        <v>744.8</v>
      </c>
      <c r="E14" s="12">
        <f t="shared" si="0"/>
        <v>1245.08216</v>
      </c>
    </row>
    <row r="15" spans="1:5" ht="15">
      <c r="A15" s="2"/>
      <c r="B15" s="4" t="s">
        <v>6</v>
      </c>
      <c r="C15" s="6"/>
      <c r="D15" s="7">
        <f>E7</f>
        <v>744.8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744.8</v>
      </c>
      <c r="E16" s="12">
        <f t="shared" si="0"/>
        <v>251.50659632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744.8</v>
      </c>
      <c r="E17" s="12">
        <f t="shared" si="0"/>
        <v>10.65064</v>
      </c>
    </row>
    <row r="18" spans="1:5" ht="15">
      <c r="A18" s="2">
        <v>1.4</v>
      </c>
      <c r="B18" s="37" t="s">
        <v>7</v>
      </c>
      <c r="C18" s="28"/>
      <c r="D18" s="7">
        <f>E7</f>
        <v>744.8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744.8</v>
      </c>
      <c r="E19" s="12">
        <f t="shared" si="0"/>
        <v>60.77568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744.8</v>
      </c>
      <c r="E20" s="12">
        <f t="shared" si="0"/>
        <v>86.69472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744.8</v>
      </c>
      <c r="E21" s="12">
        <f t="shared" si="0"/>
        <v>74.48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744.8</v>
      </c>
      <c r="E22" s="41">
        <f t="shared" si="0"/>
        <v>1620.83376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744.8</v>
      </c>
      <c r="E23" s="12">
        <f t="shared" si="0"/>
        <v>461.10567999999995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744.8</v>
      </c>
      <c r="E24" s="12">
        <f t="shared" si="0"/>
        <v>173.76184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744.8</v>
      </c>
      <c r="E25" s="12">
        <f t="shared" si="0"/>
        <v>459.31816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744.8</v>
      </c>
      <c r="E26" s="12">
        <f t="shared" si="0"/>
        <v>24.876319999999996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744.8</v>
      </c>
      <c r="E27" s="12">
        <f t="shared" si="0"/>
        <v>194.16935999999998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744.8</v>
      </c>
      <c r="E28" s="12">
        <f t="shared" si="0"/>
        <v>62.116319999999995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744.8</v>
      </c>
      <c r="E29" s="12">
        <f t="shared" si="0"/>
        <v>6.85216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744.8</v>
      </c>
      <c r="E30" s="12">
        <f t="shared" si="0"/>
        <v>100.32455999999998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744.8</v>
      </c>
      <c r="E31" s="12">
        <f t="shared" si="0"/>
        <v>35.97384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744.8</v>
      </c>
      <c r="E32" s="12">
        <f t="shared" si="0"/>
        <v>10.725119999999999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744.8</v>
      </c>
      <c r="E33" s="12">
        <f t="shared" si="0"/>
        <v>40.368159999999996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744.8</v>
      </c>
      <c r="E34" s="12">
        <f t="shared" si="0"/>
        <v>36.4952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744.8</v>
      </c>
      <c r="E35" s="12">
        <f t="shared" si="0"/>
        <v>14.74704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744.8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744.8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744.8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744.8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744.8</v>
      </c>
      <c r="E40" s="41">
        <f t="shared" si="0"/>
        <v>2105.013060976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744.8</v>
      </c>
      <c r="E41" s="12">
        <f t="shared" si="0"/>
        <v>1362.53712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744.8</v>
      </c>
      <c r="E42" s="12">
        <f t="shared" si="0"/>
        <v>275.23249824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744.8</v>
      </c>
      <c r="E43" s="12">
        <f t="shared" si="0"/>
        <v>245.66544273599996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744.8</v>
      </c>
      <c r="E44" s="12">
        <f t="shared" si="0"/>
        <v>11.693359999999998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744.8</v>
      </c>
      <c r="E45" s="12">
        <f t="shared" si="0"/>
        <v>2.68128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744.8</v>
      </c>
      <c r="E46" s="12">
        <f t="shared" si="0"/>
        <v>61.8184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744.8</v>
      </c>
      <c r="E47" s="12">
        <f t="shared" si="0"/>
        <v>145.38496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744.8</v>
      </c>
      <c r="E48" s="41">
        <f t="shared" si="0"/>
        <v>837.49214752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744.8</v>
      </c>
      <c r="E49" s="12">
        <f t="shared" si="0"/>
        <v>414.25776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744.8</v>
      </c>
      <c r="E50" s="12">
        <f t="shared" si="0"/>
        <v>83.68006752000001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744.8</v>
      </c>
      <c r="E51" s="12">
        <f t="shared" si="0"/>
        <v>135.1812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744.8</v>
      </c>
      <c r="E52" s="12">
        <f t="shared" si="0"/>
        <v>204.37311999999997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744.8</v>
      </c>
      <c r="E53" s="41">
        <f t="shared" si="0"/>
        <v>1552.87076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744.8</v>
      </c>
      <c r="E54" s="41">
        <f t="shared" si="0"/>
        <v>826.7987559999998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744.8</v>
      </c>
      <c r="E55" s="41">
        <f t="shared" si="0"/>
        <v>6.703199999999999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744.8</v>
      </c>
      <c r="E56" s="41">
        <f t="shared" si="0"/>
        <v>7852.102724815999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744.8</v>
      </c>
      <c r="E57" s="12">
        <f t="shared" si="0"/>
        <v>471.16048</v>
      </c>
    </row>
    <row r="58" spans="1:5" ht="15">
      <c r="A58" s="50">
        <v>10</v>
      </c>
      <c r="B58" s="51" t="s">
        <v>45</v>
      </c>
      <c r="C58" s="52">
        <v>0.0948</v>
      </c>
      <c r="D58" s="53">
        <f>D48</f>
        <v>744.8</v>
      </c>
      <c r="E58" s="54">
        <v>70.64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744.8</v>
      </c>
      <c r="E59" s="41">
        <f>E56+E57+E58</f>
        <v>8393.903204815999</v>
      </c>
    </row>
    <row r="60" spans="1:5" ht="15">
      <c r="A60" s="68"/>
      <c r="B60" s="69"/>
      <c r="C60" s="70"/>
      <c r="D60" s="71"/>
      <c r="E60" s="72"/>
    </row>
    <row r="61" spans="1:5" ht="15">
      <c r="A61" s="68"/>
      <c r="B61" s="69"/>
      <c r="C61" s="73">
        <v>11.27</v>
      </c>
      <c r="D61" s="71"/>
      <c r="E61" s="72"/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4"/>
  <sheetViews>
    <sheetView view="pageLayout" workbookViewId="0" topLeftCell="A1">
      <selection activeCell="H12" sqref="H12"/>
    </sheetView>
  </sheetViews>
  <sheetFormatPr defaultColWidth="9.140625" defaultRowHeight="15"/>
  <cols>
    <col min="1" max="1" width="16.140625" style="0" customWidth="1"/>
    <col min="2" max="2" width="41.140625" style="0" customWidth="1"/>
    <col min="3" max="3" width="12.421875" style="0" hidden="1" customWidth="1"/>
    <col min="4" max="4" width="17.00390625" style="0" hidden="1" customWidth="1"/>
    <col min="5" max="5" width="24.140625" style="0" customWidth="1"/>
  </cols>
  <sheetData>
    <row r="2" spans="1:5" ht="15" hidden="1">
      <c r="A2" s="85" t="s">
        <v>86</v>
      </c>
      <c r="B2" s="85"/>
      <c r="C2" s="85"/>
      <c r="D2" s="85"/>
      <c r="E2" s="85"/>
    </row>
    <row r="4" spans="1:5" ht="36" customHeight="1" thickBot="1">
      <c r="A4" s="81" t="s">
        <v>140</v>
      </c>
      <c r="B4" s="82"/>
      <c r="C4" s="82"/>
      <c r="D4" s="82"/>
      <c r="E4" s="82"/>
    </row>
    <row r="7" spans="1:5" ht="15">
      <c r="A7" s="83" t="s">
        <v>47</v>
      </c>
      <c r="B7" s="83"/>
      <c r="C7" s="83"/>
      <c r="D7" s="83"/>
      <c r="E7" s="83"/>
    </row>
    <row r="8" spans="1:5" ht="15">
      <c r="A8" s="1"/>
      <c r="B8" s="1"/>
      <c r="C8" s="1"/>
      <c r="D8" s="1"/>
      <c r="E8" s="1"/>
    </row>
    <row r="9" spans="1:5" ht="15">
      <c r="A9" s="84" t="s">
        <v>0</v>
      </c>
      <c r="B9" s="84"/>
      <c r="C9" s="84"/>
      <c r="D9" s="84"/>
      <c r="E9" s="84"/>
    </row>
    <row r="10" spans="1:5" ht="15">
      <c r="A10" s="86" t="s">
        <v>1</v>
      </c>
      <c r="B10" s="86"/>
      <c r="C10" s="7"/>
      <c r="D10" s="7"/>
      <c r="E10" s="8">
        <v>4402.2</v>
      </c>
    </row>
    <row r="11" spans="1:5" ht="15">
      <c r="A11" s="86" t="s">
        <v>2</v>
      </c>
      <c r="B11" s="86"/>
      <c r="C11" s="7"/>
      <c r="D11" s="7"/>
      <c r="E11" s="8">
        <v>11.27</v>
      </c>
    </row>
    <row r="12" spans="1:5" ht="15">
      <c r="A12" s="87"/>
      <c r="B12" s="87"/>
      <c r="C12" s="7"/>
      <c r="D12" s="7"/>
      <c r="E12" s="13">
        <f>E10*E11</f>
        <v>49612.793999999994</v>
      </c>
    </row>
    <row r="13" spans="1:5" ht="42" customHeight="1">
      <c r="A13" s="9" t="s">
        <v>35</v>
      </c>
      <c r="B13" s="10" t="s">
        <v>3</v>
      </c>
      <c r="C13" s="88" t="s">
        <v>34</v>
      </c>
      <c r="D13" s="88"/>
      <c r="E13" s="88"/>
    </row>
    <row r="14" spans="1:5" ht="23.25">
      <c r="A14" s="34">
        <v>1</v>
      </c>
      <c r="B14" s="35" t="s">
        <v>36</v>
      </c>
      <c r="C14" s="27">
        <f>SUM(C17:C24)</f>
        <v>2.3216834</v>
      </c>
      <c r="D14" s="7">
        <v>4402.2</v>
      </c>
      <c r="E14" s="41">
        <f>SUM(E17:E24)</f>
        <v>10220.514663479998</v>
      </c>
    </row>
    <row r="15" spans="1:5" ht="15">
      <c r="A15" s="46"/>
      <c r="B15" s="47" t="s">
        <v>4</v>
      </c>
      <c r="C15" s="48"/>
      <c r="D15" s="7">
        <f>E10</f>
        <v>4402.2</v>
      </c>
      <c r="E15" s="12"/>
    </row>
    <row r="16" spans="1:5" ht="15">
      <c r="A16" s="3">
        <v>1.1</v>
      </c>
      <c r="B16" s="4" t="s">
        <v>37</v>
      </c>
      <c r="C16" s="5">
        <f>C17+C18</f>
        <v>1.6717</v>
      </c>
      <c r="D16" s="7">
        <f>E10</f>
        <v>4402.2</v>
      </c>
      <c r="E16" s="12">
        <f aca="true" t="shared" si="0" ref="E16:E58">C16*D16</f>
        <v>7359.15774</v>
      </c>
    </row>
    <row r="17" spans="1:5" ht="15">
      <c r="A17" s="2"/>
      <c r="B17" s="4" t="s">
        <v>5</v>
      </c>
      <c r="C17" s="6">
        <v>1.6717</v>
      </c>
      <c r="D17" s="7">
        <f>E10</f>
        <v>4402.2</v>
      </c>
      <c r="E17" s="12">
        <f t="shared" si="0"/>
        <v>7359.15774</v>
      </c>
    </row>
    <row r="18" spans="1:5" ht="15">
      <c r="A18" s="2"/>
      <c r="B18" s="4" t="s">
        <v>6</v>
      </c>
      <c r="C18" s="6"/>
      <c r="D18" s="7">
        <f>E10</f>
        <v>4402.2</v>
      </c>
      <c r="E18" s="12"/>
    </row>
    <row r="19" spans="1:5" ht="15">
      <c r="A19" s="2">
        <v>1.2</v>
      </c>
      <c r="B19" s="4" t="s">
        <v>115</v>
      </c>
      <c r="C19" s="6">
        <f>(C17+C18)*0.202</f>
        <v>0.3376834</v>
      </c>
      <c r="D19" s="7">
        <f>E10</f>
        <v>4402.2</v>
      </c>
      <c r="E19" s="12">
        <f t="shared" si="0"/>
        <v>1486.54986348</v>
      </c>
    </row>
    <row r="20" spans="1:5" ht="23.25">
      <c r="A20" s="2">
        <v>1.3</v>
      </c>
      <c r="B20" s="4" t="s">
        <v>134</v>
      </c>
      <c r="C20" s="6">
        <v>0.0143</v>
      </c>
      <c r="D20" s="7">
        <f>E10</f>
        <v>4402.2</v>
      </c>
      <c r="E20" s="12">
        <f t="shared" si="0"/>
        <v>62.95146</v>
      </c>
    </row>
    <row r="21" spans="1:5" ht="15">
      <c r="A21" s="2">
        <v>1.4</v>
      </c>
      <c r="B21" s="37" t="s">
        <v>7</v>
      </c>
      <c r="C21" s="28"/>
      <c r="D21" s="7">
        <f>E10</f>
        <v>4402.2</v>
      </c>
      <c r="E21" s="12"/>
    </row>
    <row r="22" spans="1:5" ht="15">
      <c r="A22" s="2">
        <v>1.5</v>
      </c>
      <c r="B22" s="37" t="s">
        <v>8</v>
      </c>
      <c r="C22" s="28">
        <v>0.0816</v>
      </c>
      <c r="D22" s="7">
        <f>E10</f>
        <v>4402.2</v>
      </c>
      <c r="E22" s="12">
        <f t="shared" si="0"/>
        <v>359.21952</v>
      </c>
    </row>
    <row r="23" spans="1:5" ht="15">
      <c r="A23" s="2">
        <v>1.6</v>
      </c>
      <c r="B23" s="37" t="s">
        <v>135</v>
      </c>
      <c r="C23" s="28">
        <v>0.1164</v>
      </c>
      <c r="D23" s="7">
        <f>E10</f>
        <v>4402.2</v>
      </c>
      <c r="E23" s="12">
        <f t="shared" si="0"/>
        <v>512.41608</v>
      </c>
    </row>
    <row r="24" spans="1:5" ht="15">
      <c r="A24" s="2">
        <v>1.7</v>
      </c>
      <c r="B24" s="37" t="s">
        <v>136</v>
      </c>
      <c r="C24" s="49">
        <v>0.1</v>
      </c>
      <c r="D24" s="7">
        <f>E10</f>
        <v>4402.2</v>
      </c>
      <c r="E24" s="12">
        <f t="shared" si="0"/>
        <v>440.22</v>
      </c>
    </row>
    <row r="25" spans="1:5" ht="15">
      <c r="A25" s="32">
        <v>2</v>
      </c>
      <c r="B25" s="35" t="s">
        <v>9</v>
      </c>
      <c r="C25" s="27">
        <f>SUM(C26:C38)</f>
        <v>2.1762</v>
      </c>
      <c r="D25" s="7">
        <f>E10</f>
        <v>4402.2</v>
      </c>
      <c r="E25" s="41">
        <f>SUM(E26:E38)</f>
        <v>9580.067640000001</v>
      </c>
    </row>
    <row r="26" spans="1:5" ht="15">
      <c r="A26" s="31">
        <v>2.1</v>
      </c>
      <c r="B26" s="37" t="s">
        <v>10</v>
      </c>
      <c r="C26" s="28">
        <v>0.6191</v>
      </c>
      <c r="D26" s="7">
        <f>E10</f>
        <v>4402.2</v>
      </c>
      <c r="E26" s="12">
        <f t="shared" si="0"/>
        <v>2725.40202</v>
      </c>
    </row>
    <row r="27" spans="1:5" ht="15">
      <c r="A27" s="31">
        <v>2.2</v>
      </c>
      <c r="B27" s="37" t="s">
        <v>11</v>
      </c>
      <c r="C27" s="28">
        <v>0.2333</v>
      </c>
      <c r="D27" s="7">
        <f>E10</f>
        <v>4402.2</v>
      </c>
      <c r="E27" s="12">
        <f t="shared" si="0"/>
        <v>1027.03326</v>
      </c>
    </row>
    <row r="28" spans="1:5" ht="23.25">
      <c r="A28" s="31">
        <v>2.3</v>
      </c>
      <c r="B28" s="37" t="s">
        <v>12</v>
      </c>
      <c r="C28" s="28">
        <v>0.6167</v>
      </c>
      <c r="D28" s="7">
        <f>E10</f>
        <v>4402.2</v>
      </c>
      <c r="E28" s="12">
        <f t="shared" si="0"/>
        <v>2714.83674</v>
      </c>
    </row>
    <row r="29" spans="1:5" ht="23.25">
      <c r="A29" s="31">
        <v>2.4</v>
      </c>
      <c r="B29" s="37" t="s">
        <v>38</v>
      </c>
      <c r="C29" s="28">
        <v>0.0334</v>
      </c>
      <c r="D29" s="7">
        <f>E10</f>
        <v>4402.2</v>
      </c>
      <c r="E29" s="12">
        <f t="shared" si="0"/>
        <v>147.03348</v>
      </c>
    </row>
    <row r="30" spans="1:5" ht="15">
      <c r="A30" s="31">
        <v>2.5</v>
      </c>
      <c r="B30" s="37" t="s">
        <v>13</v>
      </c>
      <c r="C30" s="28">
        <v>0.2607</v>
      </c>
      <c r="D30" s="7">
        <f>E10</f>
        <v>4402.2</v>
      </c>
      <c r="E30" s="12">
        <f t="shared" si="0"/>
        <v>1147.6535399999998</v>
      </c>
    </row>
    <row r="31" spans="1:5" ht="15">
      <c r="A31" s="31">
        <v>2.6</v>
      </c>
      <c r="B31" s="37" t="s">
        <v>39</v>
      </c>
      <c r="C31" s="28">
        <v>0.0834</v>
      </c>
      <c r="D31" s="11">
        <f>E10</f>
        <v>4402.2</v>
      </c>
      <c r="E31" s="12">
        <f t="shared" si="0"/>
        <v>367.14348</v>
      </c>
    </row>
    <row r="32" spans="1:5" ht="23.25">
      <c r="A32" s="31">
        <v>2.7</v>
      </c>
      <c r="B32" s="37" t="s">
        <v>14</v>
      </c>
      <c r="C32" s="28">
        <v>0.0092</v>
      </c>
      <c r="D32" s="7">
        <f>E10</f>
        <v>4402.2</v>
      </c>
      <c r="E32" s="12">
        <f t="shared" si="0"/>
        <v>40.50024</v>
      </c>
    </row>
    <row r="33" spans="1:5" ht="15">
      <c r="A33" s="31">
        <v>2.8</v>
      </c>
      <c r="B33" s="37" t="s">
        <v>137</v>
      </c>
      <c r="C33" s="28">
        <v>0.1347</v>
      </c>
      <c r="D33" s="7">
        <f>D32</f>
        <v>4402.2</v>
      </c>
      <c r="E33" s="12">
        <f t="shared" si="0"/>
        <v>592.9763399999999</v>
      </c>
    </row>
    <row r="34" spans="1:5" ht="15">
      <c r="A34" s="31">
        <v>2.9</v>
      </c>
      <c r="B34" s="37" t="s">
        <v>15</v>
      </c>
      <c r="C34" s="28">
        <v>0.0483</v>
      </c>
      <c r="D34" s="7">
        <f>D33</f>
        <v>4402.2</v>
      </c>
      <c r="E34" s="12">
        <f t="shared" si="0"/>
        <v>212.62626</v>
      </c>
    </row>
    <row r="35" spans="1:5" ht="15">
      <c r="A35" s="38" t="s">
        <v>40</v>
      </c>
      <c r="B35" s="37" t="s">
        <v>16</v>
      </c>
      <c r="C35" s="28">
        <v>0.0144</v>
      </c>
      <c r="D35" s="7">
        <f>D33</f>
        <v>4402.2</v>
      </c>
      <c r="E35" s="12">
        <f t="shared" si="0"/>
        <v>63.391679999999994</v>
      </c>
    </row>
    <row r="36" spans="1:5" ht="23.25">
      <c r="A36" s="31">
        <v>2.11</v>
      </c>
      <c r="B36" s="37" t="s">
        <v>17</v>
      </c>
      <c r="C36" s="28">
        <v>0.0542</v>
      </c>
      <c r="D36" s="7">
        <f>D33</f>
        <v>4402.2</v>
      </c>
      <c r="E36" s="12">
        <f t="shared" si="0"/>
        <v>238.59923999999998</v>
      </c>
    </row>
    <row r="37" spans="1:5" ht="15">
      <c r="A37" s="31">
        <v>2.12</v>
      </c>
      <c r="B37" s="37" t="s">
        <v>18</v>
      </c>
      <c r="C37" s="28">
        <v>0.049</v>
      </c>
      <c r="D37" s="7">
        <f>D34</f>
        <v>4402.2</v>
      </c>
      <c r="E37" s="12">
        <f t="shared" si="0"/>
        <v>215.7078</v>
      </c>
    </row>
    <row r="38" spans="1:5" ht="23.25">
      <c r="A38" s="31">
        <v>2.13</v>
      </c>
      <c r="B38" s="37" t="s">
        <v>138</v>
      </c>
      <c r="C38" s="28">
        <v>0.0198</v>
      </c>
      <c r="D38" s="7">
        <f>D37</f>
        <v>4402.2</v>
      </c>
      <c r="E38" s="12">
        <f t="shared" si="0"/>
        <v>87.16356</v>
      </c>
    </row>
    <row r="39" spans="1:5" ht="23.25">
      <c r="A39" s="32">
        <v>3</v>
      </c>
      <c r="B39" s="35" t="s">
        <v>19</v>
      </c>
      <c r="C39" s="27">
        <f>SUM(C40:C42)</f>
        <v>0</v>
      </c>
      <c r="D39" s="7">
        <f>D37</f>
        <v>4402.2</v>
      </c>
      <c r="E39" s="41">
        <f t="shared" si="0"/>
        <v>0</v>
      </c>
    </row>
    <row r="40" spans="1:5" ht="15">
      <c r="A40" s="31">
        <v>3.1</v>
      </c>
      <c r="B40" s="37" t="s">
        <v>20</v>
      </c>
      <c r="C40" s="28"/>
      <c r="D40" s="7">
        <f>D37</f>
        <v>4402.2</v>
      </c>
      <c r="E40" s="12"/>
    </row>
    <row r="41" spans="1:5" ht="15">
      <c r="A41" s="31">
        <v>3.2</v>
      </c>
      <c r="B41" s="37" t="s">
        <v>21</v>
      </c>
      <c r="C41" s="28"/>
      <c r="D41" s="7">
        <f>D38</f>
        <v>4402.2</v>
      </c>
      <c r="E41" s="12"/>
    </row>
    <row r="42" spans="1:5" ht="15">
      <c r="A42" s="31">
        <v>3.3</v>
      </c>
      <c r="B42" s="37" t="s">
        <v>22</v>
      </c>
      <c r="C42" s="28"/>
      <c r="D42" s="7">
        <f>D41</f>
        <v>4402.2</v>
      </c>
      <c r="E42" s="12"/>
    </row>
    <row r="43" spans="1:5" ht="23.25">
      <c r="A43" s="32">
        <v>4</v>
      </c>
      <c r="B43" s="35" t="s">
        <v>23</v>
      </c>
      <c r="C43" s="27">
        <f>SUM(C44:C50)</f>
        <v>2.8262796199999998</v>
      </c>
      <c r="D43" s="7">
        <f>D42</f>
        <v>4402.2</v>
      </c>
      <c r="E43" s="41">
        <f>SUM(E44:E50)</f>
        <v>12441.848143164</v>
      </c>
    </row>
    <row r="44" spans="1:5" ht="23.25">
      <c r="A44" s="31">
        <v>4.1</v>
      </c>
      <c r="B44" s="37" t="s">
        <v>41</v>
      </c>
      <c r="C44" s="28">
        <v>1.8294</v>
      </c>
      <c r="D44" s="7">
        <f>D42</f>
        <v>4402.2</v>
      </c>
      <c r="E44" s="12">
        <f t="shared" si="0"/>
        <v>8053.384679999999</v>
      </c>
    </row>
    <row r="45" spans="1:5" ht="15">
      <c r="A45" s="31">
        <v>4.2</v>
      </c>
      <c r="B45" s="37" t="s">
        <v>115</v>
      </c>
      <c r="C45" s="28">
        <f>C44*0.202</f>
        <v>0.3695388</v>
      </c>
      <c r="D45" s="7">
        <f>D42</f>
        <v>4402.2</v>
      </c>
      <c r="E45" s="12">
        <f t="shared" si="0"/>
        <v>1626.7837053599999</v>
      </c>
    </row>
    <row r="46" spans="1:5" ht="15">
      <c r="A46" s="31">
        <v>4.3</v>
      </c>
      <c r="B46" s="37" t="s">
        <v>24</v>
      </c>
      <c r="C46" s="28">
        <f>(C44+C45)*0.15</f>
        <v>0.32984082</v>
      </c>
      <c r="D46" s="7">
        <f>D42</f>
        <v>4402.2</v>
      </c>
      <c r="E46" s="12">
        <f t="shared" si="0"/>
        <v>1452.025257804</v>
      </c>
    </row>
    <row r="47" spans="1:5" ht="15">
      <c r="A47" s="31">
        <v>4.4</v>
      </c>
      <c r="B47" s="37" t="s">
        <v>139</v>
      </c>
      <c r="C47" s="28">
        <v>0.0157</v>
      </c>
      <c r="D47" s="7">
        <f>D44</f>
        <v>4402.2</v>
      </c>
      <c r="E47" s="12">
        <f t="shared" si="0"/>
        <v>69.11453999999999</v>
      </c>
    </row>
    <row r="48" spans="1:5" ht="15">
      <c r="A48" s="31">
        <v>4.5</v>
      </c>
      <c r="B48" s="37" t="s">
        <v>25</v>
      </c>
      <c r="C48" s="28">
        <v>0.0036000000000000003</v>
      </c>
      <c r="D48" s="7">
        <f>D46</f>
        <v>4402.2</v>
      </c>
      <c r="E48" s="12">
        <f t="shared" si="0"/>
        <v>15.84792</v>
      </c>
    </row>
    <row r="49" spans="1:5" ht="15">
      <c r="A49" s="31">
        <v>4.6</v>
      </c>
      <c r="B49" s="37" t="s">
        <v>26</v>
      </c>
      <c r="C49" s="28">
        <v>0.083</v>
      </c>
      <c r="D49" s="7">
        <f>D46</f>
        <v>4402.2</v>
      </c>
      <c r="E49" s="12">
        <f t="shared" si="0"/>
        <v>365.3826</v>
      </c>
    </row>
    <row r="50" spans="1:5" ht="15">
      <c r="A50" s="31">
        <v>4.7</v>
      </c>
      <c r="B50" s="37" t="s">
        <v>42</v>
      </c>
      <c r="C50" s="28">
        <v>0.1952</v>
      </c>
      <c r="D50" s="7">
        <f>D46</f>
        <v>4402.2</v>
      </c>
      <c r="E50" s="12">
        <f t="shared" si="0"/>
        <v>859.30944</v>
      </c>
    </row>
    <row r="51" spans="1:5" ht="15">
      <c r="A51" s="32">
        <v>5</v>
      </c>
      <c r="B51" s="35" t="s">
        <v>27</v>
      </c>
      <c r="C51" s="27">
        <f>SUM(C52:C55)</f>
        <v>1.1244524</v>
      </c>
      <c r="D51" s="7">
        <f>D46</f>
        <v>4402.2</v>
      </c>
      <c r="E51" s="41">
        <f>SUM(E52:E55)</f>
        <v>4950.064355279999</v>
      </c>
    </row>
    <row r="52" spans="1:5" ht="23.25">
      <c r="A52" s="31">
        <v>5.1</v>
      </c>
      <c r="B52" s="37" t="s">
        <v>43</v>
      </c>
      <c r="C52" s="28">
        <v>0.5562</v>
      </c>
      <c r="D52" s="7">
        <f>D47</f>
        <v>4402.2</v>
      </c>
      <c r="E52" s="12">
        <f t="shared" si="0"/>
        <v>2448.50364</v>
      </c>
    </row>
    <row r="53" spans="1:5" ht="15">
      <c r="A53" s="31">
        <v>5.2</v>
      </c>
      <c r="B53" s="37" t="s">
        <v>115</v>
      </c>
      <c r="C53" s="28">
        <f>C52*0.202</f>
        <v>0.11235240000000002</v>
      </c>
      <c r="D53" s="7">
        <f>D47</f>
        <v>4402.2</v>
      </c>
      <c r="E53" s="12">
        <f t="shared" si="0"/>
        <v>494.59773528000005</v>
      </c>
    </row>
    <row r="54" spans="1:5" ht="23.25">
      <c r="A54" s="31">
        <v>5.3</v>
      </c>
      <c r="B54" s="37" t="s">
        <v>28</v>
      </c>
      <c r="C54" s="28">
        <v>0.1815</v>
      </c>
      <c r="D54" s="7">
        <f>D47</f>
        <v>4402.2</v>
      </c>
      <c r="E54" s="12">
        <f t="shared" si="0"/>
        <v>798.9993</v>
      </c>
    </row>
    <row r="55" spans="1:5" ht="15">
      <c r="A55" s="31">
        <v>5.4</v>
      </c>
      <c r="B55" s="37" t="s">
        <v>29</v>
      </c>
      <c r="C55" s="28">
        <v>0.2744</v>
      </c>
      <c r="D55" s="7">
        <f>D48</f>
        <v>4402.2</v>
      </c>
      <c r="E55" s="12">
        <f t="shared" si="0"/>
        <v>1207.9636799999998</v>
      </c>
    </row>
    <row r="56" spans="1:5" ht="15">
      <c r="A56" s="32">
        <v>6</v>
      </c>
      <c r="B56" s="35" t="s">
        <v>44</v>
      </c>
      <c r="C56" s="27">
        <f>C63*18.5%</f>
        <v>2.08495</v>
      </c>
      <c r="D56" s="7">
        <f>D46</f>
        <v>4402.2</v>
      </c>
      <c r="E56" s="41">
        <f>C56*D56</f>
        <v>9178.36689</v>
      </c>
    </row>
    <row r="57" spans="1:5" ht="15">
      <c r="A57" s="36">
        <v>6.1</v>
      </c>
      <c r="B57" s="35" t="s">
        <v>117</v>
      </c>
      <c r="C57" s="27">
        <f>C63*9.85%</f>
        <v>1.1100949999999998</v>
      </c>
      <c r="D57" s="7">
        <f>D46</f>
        <v>4402.2</v>
      </c>
      <c r="E57" s="41">
        <f t="shared" si="0"/>
        <v>4886.8602089999995</v>
      </c>
    </row>
    <row r="58" spans="1:5" ht="15">
      <c r="A58" s="32">
        <v>7</v>
      </c>
      <c r="B58" s="35" t="s">
        <v>30</v>
      </c>
      <c r="C58" s="27">
        <v>0.009</v>
      </c>
      <c r="D58" s="7">
        <f>D46</f>
        <v>4402.2</v>
      </c>
      <c r="E58" s="41">
        <f t="shared" si="0"/>
        <v>39.6198</v>
      </c>
    </row>
    <row r="59" spans="1:5" ht="15">
      <c r="A59" s="32">
        <v>8</v>
      </c>
      <c r="B59" s="35" t="s">
        <v>31</v>
      </c>
      <c r="C59" s="30">
        <f>C58+C56+C51+C43+C39+C25+C14</f>
        <v>10.542565419999999</v>
      </c>
      <c r="D59" s="7">
        <f>D47</f>
        <v>4402.2</v>
      </c>
      <c r="E59" s="41">
        <f>E14+E25+E39+E43+E51+E56+E58</f>
        <v>46410.481491923994</v>
      </c>
    </row>
    <row r="60" spans="1:5" ht="15">
      <c r="A60" s="39">
        <v>9</v>
      </c>
      <c r="B60" s="37" t="s">
        <v>32</v>
      </c>
      <c r="C60" s="28">
        <v>0.6326</v>
      </c>
      <c r="D60" s="7">
        <f>D48</f>
        <v>4402.2</v>
      </c>
      <c r="E60" s="12">
        <f>C60*D60</f>
        <v>2784.83172</v>
      </c>
    </row>
    <row r="61" spans="1:5" ht="15">
      <c r="A61" s="50">
        <v>10</v>
      </c>
      <c r="B61" s="51" t="s">
        <v>45</v>
      </c>
      <c r="C61" s="52">
        <v>0.0948</v>
      </c>
      <c r="D61" s="53">
        <f>D51</f>
        <v>4402.2</v>
      </c>
      <c r="E61" s="54">
        <f>C61*D61+0.15</f>
        <v>417.47855999999996</v>
      </c>
    </row>
    <row r="62" spans="1:5" ht="15">
      <c r="A62" s="32">
        <v>11</v>
      </c>
      <c r="B62" s="55" t="s">
        <v>33</v>
      </c>
      <c r="C62" s="27">
        <f>C59+C60+C61</f>
        <v>11.269965419999998</v>
      </c>
      <c r="D62" s="7">
        <f>D51</f>
        <v>4402.2</v>
      </c>
      <c r="E62" s="41">
        <f>E59+E60+E61</f>
        <v>49612.791771924</v>
      </c>
    </row>
    <row r="63" spans="1:3" ht="15">
      <c r="A63" s="56"/>
      <c r="B63" s="57"/>
      <c r="C63" s="58">
        <v>11.27</v>
      </c>
    </row>
    <row r="64" spans="1:2" ht="15">
      <c r="A64" s="56"/>
      <c r="B64" s="56"/>
    </row>
  </sheetData>
  <sheetProtection/>
  <mergeCells count="8">
    <mergeCell ref="A10:B10"/>
    <mergeCell ref="A11:B11"/>
    <mergeCell ref="A12:B12"/>
    <mergeCell ref="C13:E13"/>
    <mergeCell ref="A4:E4"/>
    <mergeCell ref="A7:E7"/>
    <mergeCell ref="A9:E9"/>
    <mergeCell ref="A2:E2"/>
  </mergeCells>
  <hyperlinks>
    <hyperlink ref="A2:E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7.421875" style="0" hidden="1" customWidth="1"/>
    <col min="4" max="4" width="21.57421875" style="0" hidden="1" customWidth="1"/>
    <col min="5" max="5" width="28.00390625" style="0" customWidth="1"/>
  </cols>
  <sheetData>
    <row r="1" spans="1:5" ht="50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95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2279.5</v>
      </c>
    </row>
    <row r="8" spans="1:5" ht="15">
      <c r="A8" s="86" t="s">
        <v>2</v>
      </c>
      <c r="B8" s="86"/>
      <c r="C8" s="7"/>
      <c r="D8" s="7"/>
      <c r="E8" s="8">
        <v>13.93</v>
      </c>
    </row>
    <row r="9" spans="1:5" ht="15">
      <c r="A9" s="87"/>
      <c r="B9" s="87"/>
      <c r="C9" s="7"/>
      <c r="D9" s="7"/>
      <c r="E9" s="13">
        <f>E7*E8</f>
        <v>31753.434999999998</v>
      </c>
    </row>
    <row r="10" spans="1:5" ht="47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1.5177150000000004</v>
      </c>
      <c r="D11" s="7">
        <v>2279.5</v>
      </c>
      <c r="E11" s="41">
        <f>SUM(E14:E21)</f>
        <v>3459.6313425</v>
      </c>
    </row>
    <row r="12" spans="1:5" ht="15">
      <c r="A12" s="46"/>
      <c r="B12" s="47" t="s">
        <v>4</v>
      </c>
      <c r="C12" s="61"/>
      <c r="D12" s="7">
        <v>2279.5</v>
      </c>
      <c r="E12" s="12"/>
    </row>
    <row r="13" spans="1:5" ht="15">
      <c r="A13" s="3">
        <v>1.1</v>
      </c>
      <c r="B13" s="4" t="s">
        <v>37</v>
      </c>
      <c r="C13" s="5">
        <f>C14+C15</f>
        <v>1.0075</v>
      </c>
      <c r="D13" s="7">
        <v>2279.5</v>
      </c>
      <c r="E13" s="12">
        <f aca="true" t="shared" si="0" ref="E13:E54">C13*D13</f>
        <v>2296.59625</v>
      </c>
    </row>
    <row r="14" spans="1:5" ht="15">
      <c r="A14" s="2"/>
      <c r="B14" s="4" t="s">
        <v>5</v>
      </c>
      <c r="C14" s="6">
        <v>1.0075</v>
      </c>
      <c r="D14" s="7">
        <v>2279.5</v>
      </c>
      <c r="E14" s="12">
        <f t="shared" si="0"/>
        <v>2296.59625</v>
      </c>
    </row>
    <row r="15" spans="1:5" ht="15">
      <c r="A15" s="2"/>
      <c r="B15" s="4" t="s">
        <v>6</v>
      </c>
      <c r="C15" s="6"/>
      <c r="D15" s="7">
        <v>2279.5</v>
      </c>
      <c r="E15" s="12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7">
        <v>2279.5</v>
      </c>
      <c r="E16" s="12">
        <f t="shared" si="0"/>
        <v>463.91244250000005</v>
      </c>
    </row>
    <row r="17" spans="1:5" ht="23.25">
      <c r="A17" s="2">
        <v>1.3</v>
      </c>
      <c r="B17" s="4" t="s">
        <v>134</v>
      </c>
      <c r="C17" s="6">
        <v>0.0087</v>
      </c>
      <c r="D17" s="7">
        <v>2279.5</v>
      </c>
      <c r="E17" s="12">
        <f t="shared" si="0"/>
        <v>19.83165</v>
      </c>
    </row>
    <row r="18" spans="1:5" ht="15">
      <c r="A18" s="2">
        <v>1.4</v>
      </c>
      <c r="B18" s="37" t="s">
        <v>7</v>
      </c>
      <c r="C18" s="28"/>
      <c r="D18" s="7">
        <v>2279.5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2279.5</v>
      </c>
      <c r="E19" s="12">
        <f t="shared" si="0"/>
        <v>186.0072</v>
      </c>
    </row>
    <row r="20" spans="1:5" ht="15">
      <c r="A20" s="2">
        <v>1.6</v>
      </c>
      <c r="B20" s="37" t="s">
        <v>135</v>
      </c>
      <c r="C20" s="28">
        <v>0.1164</v>
      </c>
      <c r="D20" s="7">
        <v>2279.5</v>
      </c>
      <c r="E20" s="12">
        <f t="shared" si="0"/>
        <v>265.3338</v>
      </c>
    </row>
    <row r="21" spans="1:5" ht="15">
      <c r="A21" s="2">
        <v>1.7</v>
      </c>
      <c r="B21" s="37" t="s">
        <v>136</v>
      </c>
      <c r="C21" s="49">
        <v>0.1</v>
      </c>
      <c r="D21" s="7">
        <v>2279.5</v>
      </c>
      <c r="E21" s="12">
        <f t="shared" si="0"/>
        <v>227.95000000000002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v>2279.5</v>
      </c>
      <c r="E22" s="41">
        <f>SUM(E23:E35)</f>
        <v>6307.3765</v>
      </c>
    </row>
    <row r="23" spans="1:5" ht="15">
      <c r="A23" s="31">
        <v>2.1</v>
      </c>
      <c r="B23" s="37" t="s">
        <v>10</v>
      </c>
      <c r="C23" s="28">
        <v>0.6191</v>
      </c>
      <c r="D23" s="7">
        <v>2279.5</v>
      </c>
      <c r="E23" s="12">
        <f t="shared" si="0"/>
        <v>1411.23845</v>
      </c>
    </row>
    <row r="24" spans="1:5" ht="15">
      <c r="A24" s="31">
        <v>2.2</v>
      </c>
      <c r="B24" s="37" t="s">
        <v>11</v>
      </c>
      <c r="C24" s="28">
        <v>0.2333</v>
      </c>
      <c r="D24" s="7">
        <v>2279.5</v>
      </c>
      <c r="E24" s="12">
        <f t="shared" si="0"/>
        <v>531.80735</v>
      </c>
    </row>
    <row r="25" spans="1:5" ht="15">
      <c r="A25" s="31">
        <v>2.3</v>
      </c>
      <c r="B25" s="37" t="s">
        <v>12</v>
      </c>
      <c r="C25" s="28">
        <v>1.373</v>
      </c>
      <c r="D25" s="7">
        <v>2279.5</v>
      </c>
      <c r="E25" s="12">
        <f t="shared" si="0"/>
        <v>3129.7535</v>
      </c>
    </row>
    <row r="26" spans="1:5" ht="23.25">
      <c r="A26" s="31">
        <v>2.4</v>
      </c>
      <c r="B26" s="37" t="s">
        <v>38</v>
      </c>
      <c r="C26" s="28">
        <v>0.0192</v>
      </c>
      <c r="D26" s="7">
        <v>2279.5</v>
      </c>
      <c r="E26" s="12">
        <f t="shared" si="0"/>
        <v>43.7664</v>
      </c>
    </row>
    <row r="27" spans="1:5" ht="15">
      <c r="A27" s="31">
        <v>2.5</v>
      </c>
      <c r="B27" s="37" t="s">
        <v>13</v>
      </c>
      <c r="C27" s="28">
        <v>0.2607</v>
      </c>
      <c r="D27" s="7">
        <v>2279.5</v>
      </c>
      <c r="E27" s="12">
        <f t="shared" si="0"/>
        <v>594.2656499999999</v>
      </c>
    </row>
    <row r="28" spans="1:5" ht="15">
      <c r="A28" s="31">
        <v>2.6</v>
      </c>
      <c r="B28" s="37" t="s">
        <v>39</v>
      </c>
      <c r="C28" s="28">
        <v>0.0668</v>
      </c>
      <c r="D28" s="7">
        <v>2279.5</v>
      </c>
      <c r="E28" s="12">
        <f t="shared" si="0"/>
        <v>152.2706</v>
      </c>
    </row>
    <row r="29" spans="1:5" ht="23.25">
      <c r="A29" s="31">
        <v>2.7</v>
      </c>
      <c r="B29" s="37" t="s">
        <v>14</v>
      </c>
      <c r="C29" s="28">
        <v>0.0092</v>
      </c>
      <c r="D29" s="7">
        <v>2279.5</v>
      </c>
      <c r="E29" s="12">
        <f t="shared" si="0"/>
        <v>20.9714</v>
      </c>
    </row>
    <row r="30" spans="1:5" ht="15">
      <c r="A30" s="31">
        <v>2.8</v>
      </c>
      <c r="B30" s="37" t="s">
        <v>137</v>
      </c>
      <c r="C30" s="28"/>
      <c r="D30" s="7">
        <v>2279.5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v>2279.5</v>
      </c>
      <c r="E31" s="12">
        <f t="shared" si="0"/>
        <v>110.09985</v>
      </c>
    </row>
    <row r="32" spans="1:5" ht="15">
      <c r="A32" s="38" t="s">
        <v>40</v>
      </c>
      <c r="B32" s="37" t="s">
        <v>16</v>
      </c>
      <c r="C32" s="28">
        <v>0.0144</v>
      </c>
      <c r="D32" s="7">
        <v>2279.5</v>
      </c>
      <c r="E32" s="12">
        <f t="shared" si="0"/>
        <v>32.824799999999996</v>
      </c>
    </row>
    <row r="33" spans="1:5" ht="15">
      <c r="A33" s="31">
        <v>2.11</v>
      </c>
      <c r="B33" s="37" t="s">
        <v>17</v>
      </c>
      <c r="C33" s="28">
        <v>0.0542</v>
      </c>
      <c r="D33" s="7">
        <v>2279.5</v>
      </c>
      <c r="E33" s="12">
        <f t="shared" si="0"/>
        <v>123.54889999999999</v>
      </c>
    </row>
    <row r="34" spans="1:5" ht="15">
      <c r="A34" s="31">
        <v>2.12</v>
      </c>
      <c r="B34" s="37" t="s">
        <v>18</v>
      </c>
      <c r="C34" s="28">
        <v>0.049</v>
      </c>
      <c r="D34" s="7">
        <v>2279.5</v>
      </c>
      <c r="E34" s="12">
        <f t="shared" si="0"/>
        <v>111.69550000000001</v>
      </c>
    </row>
    <row r="35" spans="1:5" ht="23.25">
      <c r="A35" s="31">
        <v>2.13</v>
      </c>
      <c r="B35" s="37" t="s">
        <v>138</v>
      </c>
      <c r="C35" s="28">
        <v>0.0198</v>
      </c>
      <c r="D35" s="7">
        <v>2279.5</v>
      </c>
      <c r="E35" s="12">
        <f t="shared" si="0"/>
        <v>45.134100000000004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v>2279.5</v>
      </c>
      <c r="E36" s="41">
        <f>SUM(E37:E39)</f>
        <v>5927.83975</v>
      </c>
    </row>
    <row r="37" spans="1:5" ht="15">
      <c r="A37" s="31">
        <v>3.1</v>
      </c>
      <c r="B37" s="37" t="s">
        <v>20</v>
      </c>
      <c r="C37" s="28">
        <v>2.4367</v>
      </c>
      <c r="D37" s="7">
        <v>2279.5</v>
      </c>
      <c r="E37" s="12">
        <f t="shared" si="0"/>
        <v>5554.45765</v>
      </c>
    </row>
    <row r="38" spans="1:5" ht="15">
      <c r="A38" s="31">
        <v>3.2</v>
      </c>
      <c r="B38" s="37" t="s">
        <v>21</v>
      </c>
      <c r="C38" s="28">
        <v>0.163</v>
      </c>
      <c r="D38" s="7">
        <v>2279.5</v>
      </c>
      <c r="E38" s="12">
        <f t="shared" si="0"/>
        <v>371.55850000000004</v>
      </c>
    </row>
    <row r="39" spans="1:5" ht="15">
      <c r="A39" s="31">
        <v>3.3</v>
      </c>
      <c r="B39" s="37" t="s">
        <v>22</v>
      </c>
      <c r="C39" s="28">
        <v>0.0008</v>
      </c>
      <c r="D39" s="7">
        <v>2279.5</v>
      </c>
      <c r="E39" s="12">
        <f t="shared" si="0"/>
        <v>1.8236</v>
      </c>
    </row>
    <row r="40" spans="1:5" ht="23.25">
      <c r="A40" s="32">
        <v>4</v>
      </c>
      <c r="B40" s="35" t="s">
        <v>23</v>
      </c>
      <c r="C40" s="27">
        <f>SUM(C41:C47)</f>
        <v>2.63403268</v>
      </c>
      <c r="D40" s="7">
        <v>2279.5</v>
      </c>
      <c r="E40" s="41">
        <f>SUM(E41:E47)</f>
        <v>6004.277494059999</v>
      </c>
    </row>
    <row r="41" spans="1:5" ht="23.25">
      <c r="A41" s="31">
        <v>4.1</v>
      </c>
      <c r="B41" s="37" t="s">
        <v>41</v>
      </c>
      <c r="C41" s="28">
        <v>1.8294</v>
      </c>
      <c r="D41" s="7">
        <v>2279.5</v>
      </c>
      <c r="E41" s="12">
        <f t="shared" si="0"/>
        <v>4170.1173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2279.5</v>
      </c>
      <c r="E42" s="12">
        <f t="shared" si="0"/>
        <v>842.3636946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v>2279.5</v>
      </c>
      <c r="E43" s="12">
        <f t="shared" si="0"/>
        <v>501.24809946000005</v>
      </c>
    </row>
    <row r="44" spans="1:5" ht="15">
      <c r="A44" s="31">
        <v>4.4</v>
      </c>
      <c r="B44" s="37" t="s">
        <v>139</v>
      </c>
      <c r="C44" s="28">
        <v>0.0157</v>
      </c>
      <c r="D44" s="7">
        <v>2279.5</v>
      </c>
      <c r="E44" s="12">
        <f t="shared" si="0"/>
        <v>35.788149999999995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2279.5</v>
      </c>
      <c r="E45" s="12">
        <f t="shared" si="0"/>
        <v>8.2062</v>
      </c>
    </row>
    <row r="46" spans="1:5" ht="15">
      <c r="A46" s="31">
        <v>4.6</v>
      </c>
      <c r="B46" s="37" t="s">
        <v>26</v>
      </c>
      <c r="C46" s="28">
        <v>0.08</v>
      </c>
      <c r="D46" s="7">
        <v>2279.5</v>
      </c>
      <c r="E46" s="12">
        <f t="shared" si="0"/>
        <v>182.36</v>
      </c>
    </row>
    <row r="47" spans="1:5" ht="15">
      <c r="A47" s="31">
        <v>4.7</v>
      </c>
      <c r="B47" s="37" t="s">
        <v>42</v>
      </c>
      <c r="C47" s="28">
        <v>0.1159</v>
      </c>
      <c r="D47" s="7">
        <v>2279.5</v>
      </c>
      <c r="E47" s="12">
        <f t="shared" si="0"/>
        <v>264.19405</v>
      </c>
    </row>
    <row r="48" spans="1:5" ht="15">
      <c r="A48" s="32">
        <v>5</v>
      </c>
      <c r="B48" s="35" t="s">
        <v>27</v>
      </c>
      <c r="C48" s="27">
        <f>SUM(C49:C52)</f>
        <v>1.2856634</v>
      </c>
      <c r="D48" s="7">
        <v>2279.5</v>
      </c>
      <c r="E48" s="41">
        <f>SUM(E49:E52)</f>
        <v>2930.6697203</v>
      </c>
    </row>
    <row r="49" spans="1:5" ht="23.25">
      <c r="A49" s="31">
        <v>5.1</v>
      </c>
      <c r="B49" s="37" t="s">
        <v>43</v>
      </c>
      <c r="C49" s="28">
        <v>0.6617</v>
      </c>
      <c r="D49" s="7">
        <v>2279.5</v>
      </c>
      <c r="E49" s="12">
        <f t="shared" si="0"/>
        <v>1508.3451499999999</v>
      </c>
    </row>
    <row r="50" spans="1:5" ht="15">
      <c r="A50" s="31">
        <v>5.2</v>
      </c>
      <c r="B50" s="37" t="s">
        <v>115</v>
      </c>
      <c r="C50" s="28">
        <f>C49*0.202</f>
        <v>0.1336634</v>
      </c>
      <c r="D50" s="7">
        <v>2279.5</v>
      </c>
      <c r="E50" s="12">
        <f t="shared" si="0"/>
        <v>304.68572029999996</v>
      </c>
    </row>
    <row r="51" spans="1:5" ht="15">
      <c r="A51" s="31">
        <v>5.3</v>
      </c>
      <c r="B51" s="37" t="s">
        <v>28</v>
      </c>
      <c r="C51" s="28">
        <v>0.2159</v>
      </c>
      <c r="D51" s="7">
        <v>2279.5</v>
      </c>
      <c r="E51" s="12">
        <f t="shared" si="0"/>
        <v>492.14405</v>
      </c>
    </row>
    <row r="52" spans="1:5" ht="15">
      <c r="A52" s="31">
        <v>5.4</v>
      </c>
      <c r="B52" s="37" t="s">
        <v>29</v>
      </c>
      <c r="C52" s="28">
        <v>0.2744</v>
      </c>
      <c r="D52" s="7">
        <v>2279.5</v>
      </c>
      <c r="E52" s="12">
        <f t="shared" si="0"/>
        <v>625.4947999999999</v>
      </c>
    </row>
    <row r="53" spans="1:5" ht="15">
      <c r="A53" s="32">
        <v>6</v>
      </c>
      <c r="B53" s="35" t="s">
        <v>44</v>
      </c>
      <c r="C53" s="27">
        <f>C61*18.5%</f>
        <v>2.57705</v>
      </c>
      <c r="D53" s="7">
        <v>2279.5</v>
      </c>
      <c r="E53" s="41">
        <f t="shared" si="0"/>
        <v>5874.385475</v>
      </c>
    </row>
    <row r="54" spans="1:5" ht="15">
      <c r="A54" s="36">
        <v>6.1</v>
      </c>
      <c r="B54" s="35" t="s">
        <v>117</v>
      </c>
      <c r="C54" s="27">
        <f>C61*9.85%</f>
        <v>1.372105</v>
      </c>
      <c r="D54" s="7">
        <v>2279.5</v>
      </c>
      <c r="E54" s="41">
        <f t="shared" si="0"/>
        <v>3127.7133474999996</v>
      </c>
    </row>
    <row r="55" spans="1:5" ht="15">
      <c r="A55" s="32">
        <v>7</v>
      </c>
      <c r="B55" s="35" t="s">
        <v>30</v>
      </c>
      <c r="C55" s="27">
        <v>0.009</v>
      </c>
      <c r="D55" s="7">
        <v>2279.5</v>
      </c>
      <c r="E55" s="41">
        <v>20.87</v>
      </c>
    </row>
    <row r="56" spans="1:5" ht="15">
      <c r="A56" s="32">
        <v>8</v>
      </c>
      <c r="B56" s="35" t="s">
        <v>31</v>
      </c>
      <c r="C56" s="30">
        <f>C55+C53+C48+C40+C36+C22+C11</f>
        <v>13.39096108</v>
      </c>
      <c r="D56" s="7">
        <v>2279.5</v>
      </c>
      <c r="E56" s="41">
        <f>E11+E22+E36+E40+E48+E53+E55</f>
        <v>30525.050281859996</v>
      </c>
    </row>
    <row r="57" spans="1:5" ht="15">
      <c r="A57" s="39">
        <v>9</v>
      </c>
      <c r="B57" s="37" t="s">
        <v>32</v>
      </c>
      <c r="C57" s="28">
        <v>0.4686</v>
      </c>
      <c r="D57" s="7">
        <v>2279.5</v>
      </c>
      <c r="E57" s="12">
        <f>C57*D57</f>
        <v>1068.1737</v>
      </c>
    </row>
    <row r="58" spans="1:5" ht="15">
      <c r="A58" s="39">
        <v>10</v>
      </c>
      <c r="B58" s="37" t="s">
        <v>45</v>
      </c>
      <c r="C58" s="28">
        <v>0.0704</v>
      </c>
      <c r="D58" s="7">
        <v>2279.5</v>
      </c>
      <c r="E58" s="12">
        <v>160.22</v>
      </c>
    </row>
    <row r="59" spans="1:5" ht="15">
      <c r="A59" s="32">
        <v>11</v>
      </c>
      <c r="B59" s="55" t="s">
        <v>33</v>
      </c>
      <c r="C59" s="27">
        <f>C56+C57+C58</f>
        <v>13.92996108</v>
      </c>
      <c r="D59" s="7">
        <v>2279.5</v>
      </c>
      <c r="E59" s="41">
        <f>E56+E57+E58</f>
        <v>31753.443981859997</v>
      </c>
    </row>
    <row r="60" ht="15">
      <c r="C60" s="59"/>
    </row>
    <row r="61" ht="15">
      <c r="C61" s="60">
        <v>13.93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0.140625" style="0" hidden="1" customWidth="1"/>
    <col min="4" max="4" width="9.140625" style="0" hidden="1" customWidth="1"/>
    <col min="5" max="5" width="26.00390625" style="0" customWidth="1"/>
  </cols>
  <sheetData>
    <row r="1" spans="1:5" ht="50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96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4570.6</v>
      </c>
    </row>
    <row r="8" spans="1:5" ht="15">
      <c r="A8" s="86" t="s">
        <v>2</v>
      </c>
      <c r="B8" s="86"/>
      <c r="C8" s="7"/>
      <c r="D8" s="7"/>
      <c r="E8" s="8">
        <v>14.37</v>
      </c>
    </row>
    <row r="9" spans="1:5" ht="15">
      <c r="A9" s="87"/>
      <c r="B9" s="87"/>
      <c r="C9" s="7"/>
      <c r="D9" s="7"/>
      <c r="E9" s="13">
        <f>E7*E8</f>
        <v>65679.522</v>
      </c>
    </row>
    <row r="10" spans="1:5" ht="42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2.2688032000000002</v>
      </c>
      <c r="D11" s="7">
        <v>4570.6</v>
      </c>
      <c r="E11" s="41">
        <f>C11*D11</f>
        <v>10369.791905920001</v>
      </c>
    </row>
    <row r="12" spans="1:5" ht="15">
      <c r="A12" s="46"/>
      <c r="B12" s="47" t="s">
        <v>4</v>
      </c>
      <c r="C12" s="61"/>
      <c r="D12" s="7">
        <f>E7</f>
        <v>4570.6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7">
        <f>E7</f>
        <v>4570.6</v>
      </c>
      <c r="E13" s="12">
        <f aca="true" t="shared" si="0" ref="E13:E57">C13*D13</f>
        <v>7731.626960000001</v>
      </c>
    </row>
    <row r="14" spans="1:5" ht="15">
      <c r="A14" s="2"/>
      <c r="B14" s="4" t="s">
        <v>5</v>
      </c>
      <c r="C14" s="6">
        <v>1.0075</v>
      </c>
      <c r="D14" s="7">
        <f>E7</f>
        <v>4570.6</v>
      </c>
      <c r="E14" s="12">
        <f t="shared" si="0"/>
        <v>4604.879500000001</v>
      </c>
    </row>
    <row r="15" spans="1:5" ht="15">
      <c r="A15" s="2"/>
      <c r="B15" s="4" t="s">
        <v>6</v>
      </c>
      <c r="C15" s="6">
        <v>0.6841</v>
      </c>
      <c r="D15" s="7">
        <f>E7</f>
        <v>4570.6</v>
      </c>
      <c r="E15" s="12">
        <f t="shared" si="0"/>
        <v>3126.7474600000005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7">
        <f>E7</f>
        <v>4570.6</v>
      </c>
      <c r="E16" s="12">
        <f t="shared" si="0"/>
        <v>1561.7886459200004</v>
      </c>
    </row>
    <row r="17" spans="1:5" ht="23.25">
      <c r="A17" s="2">
        <v>1.3</v>
      </c>
      <c r="B17" s="4" t="s">
        <v>134</v>
      </c>
      <c r="C17" s="6">
        <v>0.0087</v>
      </c>
      <c r="D17" s="7">
        <f>E7</f>
        <v>4570.6</v>
      </c>
      <c r="E17" s="12">
        <f t="shared" si="0"/>
        <v>39.76422</v>
      </c>
    </row>
    <row r="18" spans="1:5" ht="15">
      <c r="A18" s="2">
        <v>1.4</v>
      </c>
      <c r="B18" s="37" t="s">
        <v>7</v>
      </c>
      <c r="C18" s="28">
        <v>0.0012</v>
      </c>
      <c r="D18" s="7">
        <f>E7</f>
        <v>4570.6</v>
      </c>
      <c r="E18" s="12">
        <f t="shared" si="0"/>
        <v>5.48472</v>
      </c>
    </row>
    <row r="19" spans="1:5" ht="15">
      <c r="A19" s="2">
        <v>1.5</v>
      </c>
      <c r="B19" s="37" t="s">
        <v>8</v>
      </c>
      <c r="C19" s="28">
        <v>0.0816</v>
      </c>
      <c r="D19" s="7">
        <f>E7</f>
        <v>4570.6</v>
      </c>
      <c r="E19" s="12">
        <f t="shared" si="0"/>
        <v>372.96096000000006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4570.6</v>
      </c>
      <c r="E20" s="12">
        <f t="shared" si="0"/>
        <v>532.0178400000001</v>
      </c>
    </row>
    <row r="21" spans="1:5" ht="15">
      <c r="A21" s="2">
        <v>1.7</v>
      </c>
      <c r="B21" s="37" t="s">
        <v>136</v>
      </c>
      <c r="C21" s="49">
        <v>0.0276</v>
      </c>
      <c r="D21" s="7">
        <f>E7</f>
        <v>4570.6</v>
      </c>
      <c r="E21" s="12">
        <f t="shared" si="0"/>
        <v>126.14856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f>E7</f>
        <v>4570.6</v>
      </c>
      <c r="E22" s="41">
        <f t="shared" si="0"/>
        <v>12646.8502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4570.6</v>
      </c>
      <c r="E23" s="12">
        <f t="shared" si="0"/>
        <v>2829.65846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4570.6</v>
      </c>
      <c r="E24" s="12">
        <f t="shared" si="0"/>
        <v>1066.3209800000002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4570.6</v>
      </c>
      <c r="E25" s="12">
        <f t="shared" si="0"/>
        <v>6275.433800000001</v>
      </c>
    </row>
    <row r="26" spans="1:5" ht="23.25">
      <c r="A26" s="31">
        <v>2.4</v>
      </c>
      <c r="B26" s="37" t="s">
        <v>38</v>
      </c>
      <c r="C26" s="28">
        <v>0.0192</v>
      </c>
      <c r="D26" s="7">
        <f>E7</f>
        <v>4570.6</v>
      </c>
      <c r="E26" s="12">
        <f t="shared" si="0"/>
        <v>87.75552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4570.6</v>
      </c>
      <c r="E27" s="12">
        <f t="shared" si="0"/>
        <v>1191.5554200000001</v>
      </c>
    </row>
    <row r="28" spans="1:5" ht="15">
      <c r="A28" s="31">
        <v>2.6</v>
      </c>
      <c r="B28" s="37" t="s">
        <v>39</v>
      </c>
      <c r="C28" s="28">
        <v>0.0668</v>
      </c>
      <c r="D28" s="11">
        <f>E7</f>
        <v>4570.6</v>
      </c>
      <c r="E28" s="12">
        <f t="shared" si="0"/>
        <v>305.31608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4570.6</v>
      </c>
      <c r="E29" s="12">
        <f t="shared" si="0"/>
        <v>42.04952</v>
      </c>
    </row>
    <row r="30" spans="1:5" ht="15">
      <c r="A30" s="31">
        <v>2.8</v>
      </c>
      <c r="B30" s="37" t="s">
        <v>137</v>
      </c>
      <c r="C30" s="28"/>
      <c r="D30" s="7">
        <f>D29</f>
        <v>4570.6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f>D30</f>
        <v>4570.6</v>
      </c>
      <c r="E31" s="12">
        <f t="shared" si="0"/>
        <v>220.75998000000004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4570.6</v>
      </c>
      <c r="E32" s="12">
        <f t="shared" si="0"/>
        <v>65.81664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4570.6</v>
      </c>
      <c r="E33" s="12">
        <f t="shared" si="0"/>
        <v>247.72652000000002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4570.6</v>
      </c>
      <c r="E34" s="12">
        <f t="shared" si="0"/>
        <v>223.95940000000002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4570.6</v>
      </c>
      <c r="E35" s="12">
        <f t="shared" si="0"/>
        <v>90.49788000000001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f>D34</f>
        <v>4570.6</v>
      </c>
      <c r="E36" s="41">
        <f t="shared" si="0"/>
        <v>11885.8453</v>
      </c>
    </row>
    <row r="37" spans="1:5" ht="15">
      <c r="A37" s="31">
        <v>3.1</v>
      </c>
      <c r="B37" s="37" t="s">
        <v>20</v>
      </c>
      <c r="C37" s="28">
        <v>2.4367</v>
      </c>
      <c r="D37" s="7">
        <f>D34</f>
        <v>4570.6</v>
      </c>
      <c r="E37" s="12">
        <f t="shared" si="0"/>
        <v>11137.181020000002</v>
      </c>
    </row>
    <row r="38" spans="1:5" ht="15">
      <c r="A38" s="31">
        <v>3.2</v>
      </c>
      <c r="B38" s="37" t="s">
        <v>21</v>
      </c>
      <c r="C38" s="28">
        <v>0.163</v>
      </c>
      <c r="D38" s="7">
        <f>D35</f>
        <v>4570.6</v>
      </c>
      <c r="E38" s="12">
        <f t="shared" si="0"/>
        <v>745.0078000000001</v>
      </c>
    </row>
    <row r="39" spans="1:5" ht="15">
      <c r="A39" s="31">
        <v>3.3</v>
      </c>
      <c r="B39" s="37" t="s">
        <v>22</v>
      </c>
      <c r="C39" s="28">
        <v>0.0008</v>
      </c>
      <c r="D39" s="7">
        <f>D38</f>
        <v>4570.6</v>
      </c>
      <c r="E39" s="12">
        <f t="shared" si="0"/>
        <v>3.6564800000000006</v>
      </c>
    </row>
    <row r="40" spans="1:5" ht="23.25">
      <c r="A40" s="32">
        <v>4</v>
      </c>
      <c r="B40" s="35" t="s">
        <v>23</v>
      </c>
      <c r="C40" s="27">
        <f>SUM(C41:C47)</f>
        <v>2.56913268</v>
      </c>
      <c r="D40" s="7">
        <f>D39</f>
        <v>4570.6</v>
      </c>
      <c r="E40" s="41">
        <f t="shared" si="0"/>
        <v>11742.477827208002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4570.6</v>
      </c>
      <c r="E41" s="12">
        <f t="shared" si="0"/>
        <v>8361.45564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4570.6</v>
      </c>
      <c r="E42" s="12">
        <f t="shared" si="0"/>
        <v>1689.0140392800001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f>D39</f>
        <v>4570.6</v>
      </c>
      <c r="E43" s="12">
        <f t="shared" si="0"/>
        <v>1005.0469679280002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4570.6</v>
      </c>
      <c r="E44" s="12">
        <f t="shared" si="0"/>
        <v>71.75842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4570.6</v>
      </c>
      <c r="E45" s="12">
        <f t="shared" si="0"/>
        <v>16.45416</v>
      </c>
    </row>
    <row r="46" spans="1:5" ht="15">
      <c r="A46" s="31">
        <v>4.6</v>
      </c>
      <c r="B46" s="37" t="s">
        <v>26</v>
      </c>
      <c r="C46" s="28">
        <v>0.08</v>
      </c>
      <c r="D46" s="7">
        <f>D43</f>
        <v>4570.6</v>
      </c>
      <c r="E46" s="12">
        <f t="shared" si="0"/>
        <v>365.648</v>
      </c>
    </row>
    <row r="47" spans="1:5" ht="15">
      <c r="A47" s="31">
        <v>4.7</v>
      </c>
      <c r="B47" s="37" t="s">
        <v>42</v>
      </c>
      <c r="C47" s="28">
        <v>0.051</v>
      </c>
      <c r="D47" s="7">
        <f>D43</f>
        <v>4570.6</v>
      </c>
      <c r="E47" s="12">
        <f t="shared" si="0"/>
        <v>233.10060000000001</v>
      </c>
    </row>
    <row r="48" spans="1:5" ht="15">
      <c r="A48" s="32">
        <v>5</v>
      </c>
      <c r="B48" s="35" t="s">
        <v>27</v>
      </c>
      <c r="C48" s="27">
        <f>SUM(C49:C52)</f>
        <v>1.3175852</v>
      </c>
      <c r="D48" s="7">
        <f>D43</f>
        <v>4570.6</v>
      </c>
      <c r="E48" s="41">
        <f t="shared" si="0"/>
        <v>6022.15491512</v>
      </c>
    </row>
    <row r="49" spans="1:5" ht="23.25">
      <c r="A49" s="31">
        <v>5.1</v>
      </c>
      <c r="B49" s="37" t="s">
        <v>43</v>
      </c>
      <c r="C49" s="28">
        <v>0.6826</v>
      </c>
      <c r="D49" s="7">
        <f>D44</f>
        <v>4570.6</v>
      </c>
      <c r="E49" s="12">
        <f t="shared" si="0"/>
        <v>3119.89156</v>
      </c>
    </row>
    <row r="50" spans="1:5" ht="15">
      <c r="A50" s="31">
        <v>5.2</v>
      </c>
      <c r="B50" s="37" t="s">
        <v>115</v>
      </c>
      <c r="C50" s="28">
        <f>C49*0.202</f>
        <v>0.1378852</v>
      </c>
      <c r="D50" s="7">
        <f>D44</f>
        <v>4570.6</v>
      </c>
      <c r="E50" s="12">
        <f t="shared" si="0"/>
        <v>630.2180951200002</v>
      </c>
    </row>
    <row r="51" spans="1:5" ht="15">
      <c r="A51" s="31">
        <v>5.3</v>
      </c>
      <c r="B51" s="37" t="s">
        <v>28</v>
      </c>
      <c r="C51" s="28">
        <v>0.2227</v>
      </c>
      <c r="D51" s="7">
        <f>D44</f>
        <v>4570.6</v>
      </c>
      <c r="E51" s="12">
        <f t="shared" si="0"/>
        <v>1017.8726200000001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4570.6</v>
      </c>
      <c r="E52" s="12">
        <f t="shared" si="0"/>
        <v>1254.17264</v>
      </c>
    </row>
    <row r="53" spans="1:5" ht="15">
      <c r="A53" s="32">
        <v>6</v>
      </c>
      <c r="B53" s="35" t="s">
        <v>44</v>
      </c>
      <c r="C53" s="27">
        <f>C61*18.5%</f>
        <v>2.6584499999999998</v>
      </c>
      <c r="D53" s="7">
        <f>D43</f>
        <v>4570.6</v>
      </c>
      <c r="E53" s="41">
        <f t="shared" si="0"/>
        <v>12150.71157</v>
      </c>
    </row>
    <row r="54" spans="1:5" ht="15">
      <c r="A54" s="36">
        <v>6.1</v>
      </c>
      <c r="B54" s="35" t="s">
        <v>117</v>
      </c>
      <c r="C54" s="27">
        <f>C61*9.85%</f>
        <v>1.4154449999999998</v>
      </c>
      <c r="D54" s="7">
        <f>D43</f>
        <v>4570.6</v>
      </c>
      <c r="E54" s="41">
        <f t="shared" si="0"/>
        <v>6469.432917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4570.6</v>
      </c>
      <c r="E55" s="41">
        <v>41.2</v>
      </c>
    </row>
    <row r="56" spans="1:5" ht="15">
      <c r="A56" s="32">
        <v>8</v>
      </c>
      <c r="B56" s="35" t="s">
        <v>31</v>
      </c>
      <c r="C56" s="30">
        <f>C55+C53+C48+C40+C36+C22+C11</f>
        <v>14.19047108</v>
      </c>
      <c r="D56" s="7">
        <f>D44</f>
        <v>4570.6</v>
      </c>
      <c r="E56" s="41">
        <f>E11+E22+E36+E40+E48+E53+E55</f>
        <v>64859.031718248</v>
      </c>
    </row>
    <row r="57" spans="1:5" ht="15">
      <c r="A57" s="39">
        <v>9</v>
      </c>
      <c r="B57" s="37" t="s">
        <v>32</v>
      </c>
      <c r="C57" s="28">
        <v>0.1561</v>
      </c>
      <c r="D57" s="7">
        <f>D45</f>
        <v>4570.6</v>
      </c>
      <c r="E57" s="12">
        <f t="shared" si="0"/>
        <v>713.47066</v>
      </c>
    </row>
    <row r="58" spans="1:5" ht="15">
      <c r="A58" s="39">
        <v>10</v>
      </c>
      <c r="B58" s="37" t="s">
        <v>45</v>
      </c>
      <c r="C58" s="28">
        <v>0.0234</v>
      </c>
      <c r="D58" s="7">
        <f>D48</f>
        <v>4570.6</v>
      </c>
      <c r="E58" s="12">
        <v>107.02</v>
      </c>
    </row>
    <row r="59" spans="1:5" ht="15">
      <c r="A59" s="32">
        <v>11</v>
      </c>
      <c r="B59" s="55" t="s">
        <v>33</v>
      </c>
      <c r="C59" s="27">
        <f>C56+C57+C58</f>
        <v>14.369971080000001</v>
      </c>
      <c r="D59" s="7">
        <f>D48</f>
        <v>4570.6</v>
      </c>
      <c r="E59" s="41">
        <f>E56+E57+E58</f>
        <v>65679.522378248</v>
      </c>
    </row>
    <row r="60" ht="15">
      <c r="C60" s="59"/>
    </row>
    <row r="61" ht="15">
      <c r="C61" s="60">
        <v>14.37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57421875" style="0" customWidth="1"/>
    <col min="3" max="3" width="16.8515625" style="0" hidden="1" customWidth="1"/>
    <col min="4" max="4" width="26.8515625" style="0" hidden="1" customWidth="1"/>
    <col min="5" max="5" width="25.140625" style="0" customWidth="1"/>
  </cols>
  <sheetData>
    <row r="1" spans="1:5" ht="48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97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7477.6</v>
      </c>
    </row>
    <row r="8" spans="1:5" ht="15">
      <c r="A8" s="86" t="s">
        <v>2</v>
      </c>
      <c r="B8" s="86"/>
      <c r="C8" s="7"/>
      <c r="D8" s="7"/>
      <c r="E8" s="8">
        <v>14.37</v>
      </c>
    </row>
    <row r="9" spans="1:5" ht="15">
      <c r="A9" s="87"/>
      <c r="B9" s="87"/>
      <c r="C9" s="7"/>
      <c r="D9" s="7"/>
      <c r="E9" s="13">
        <f>E7*E8</f>
        <v>107453.112</v>
      </c>
    </row>
    <row r="10" spans="1:5" ht="45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2.2688032000000002</v>
      </c>
      <c r="D11" s="7">
        <v>7477.6</v>
      </c>
      <c r="E11" s="41">
        <f>C11*D11</f>
        <v>16965.202808320002</v>
      </c>
    </row>
    <row r="12" spans="1:5" ht="15">
      <c r="A12" s="46"/>
      <c r="B12" s="47" t="s">
        <v>4</v>
      </c>
      <c r="C12" s="61"/>
      <c r="D12" s="7">
        <v>7477.6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7">
        <v>7477.6</v>
      </c>
      <c r="E13" s="12">
        <f aca="true" t="shared" si="0" ref="E13:E57">C13*D13</f>
        <v>12649.108160000002</v>
      </c>
    </row>
    <row r="14" spans="1:5" ht="15">
      <c r="A14" s="2"/>
      <c r="B14" s="4" t="s">
        <v>5</v>
      </c>
      <c r="C14" s="6">
        <v>1.0075</v>
      </c>
      <c r="D14" s="7">
        <v>7477.6</v>
      </c>
      <c r="E14" s="12">
        <f t="shared" si="0"/>
        <v>7533.682000000001</v>
      </c>
    </row>
    <row r="15" spans="1:5" ht="15">
      <c r="A15" s="2"/>
      <c r="B15" s="4" t="s">
        <v>6</v>
      </c>
      <c r="C15" s="6">
        <v>0.6841</v>
      </c>
      <c r="D15" s="7">
        <v>7477.6</v>
      </c>
      <c r="E15" s="12">
        <f t="shared" si="0"/>
        <v>5115.426160000001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7">
        <v>7477.6</v>
      </c>
      <c r="E16" s="12">
        <f t="shared" si="0"/>
        <v>2555.1198483200005</v>
      </c>
    </row>
    <row r="17" spans="1:5" ht="23.25">
      <c r="A17" s="2">
        <v>1.3</v>
      </c>
      <c r="B17" s="4" t="s">
        <v>134</v>
      </c>
      <c r="C17" s="6">
        <v>0.0087</v>
      </c>
      <c r="D17" s="7">
        <v>7477.6</v>
      </c>
      <c r="E17" s="12">
        <f t="shared" si="0"/>
        <v>65.05512</v>
      </c>
    </row>
    <row r="18" spans="1:5" ht="15">
      <c r="A18" s="2">
        <v>1.4</v>
      </c>
      <c r="B18" s="37" t="s">
        <v>7</v>
      </c>
      <c r="C18" s="28">
        <v>0.0012</v>
      </c>
      <c r="D18" s="7">
        <v>7477.6</v>
      </c>
      <c r="E18" s="12">
        <f t="shared" si="0"/>
        <v>8.97312</v>
      </c>
    </row>
    <row r="19" spans="1:5" ht="15">
      <c r="A19" s="2">
        <v>1.5</v>
      </c>
      <c r="B19" s="37" t="s">
        <v>8</v>
      </c>
      <c r="C19" s="28">
        <v>0.0816</v>
      </c>
      <c r="D19" s="7">
        <v>7477.6</v>
      </c>
      <c r="E19" s="12">
        <f t="shared" si="0"/>
        <v>610.1721600000001</v>
      </c>
    </row>
    <row r="20" spans="1:5" ht="15">
      <c r="A20" s="2">
        <v>1.6</v>
      </c>
      <c r="B20" s="37" t="s">
        <v>135</v>
      </c>
      <c r="C20" s="28">
        <v>0.1164</v>
      </c>
      <c r="D20" s="7">
        <v>7477.6</v>
      </c>
      <c r="E20" s="12">
        <f t="shared" si="0"/>
        <v>870.39264</v>
      </c>
    </row>
    <row r="21" spans="1:5" ht="15">
      <c r="A21" s="2">
        <v>1.7</v>
      </c>
      <c r="B21" s="37" t="s">
        <v>136</v>
      </c>
      <c r="C21" s="49">
        <v>0.0276</v>
      </c>
      <c r="D21" s="7">
        <v>7477.6</v>
      </c>
      <c r="E21" s="12">
        <f t="shared" si="0"/>
        <v>206.38176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v>7477.6</v>
      </c>
      <c r="E22" s="41">
        <f t="shared" si="0"/>
        <v>20690.5192</v>
      </c>
    </row>
    <row r="23" spans="1:5" ht="15">
      <c r="A23" s="31">
        <v>2.1</v>
      </c>
      <c r="B23" s="37" t="s">
        <v>10</v>
      </c>
      <c r="C23" s="28">
        <v>0.6191</v>
      </c>
      <c r="D23" s="7">
        <v>7477.6</v>
      </c>
      <c r="E23" s="12">
        <f t="shared" si="0"/>
        <v>4629.38216</v>
      </c>
    </row>
    <row r="24" spans="1:5" ht="15">
      <c r="A24" s="31">
        <v>2.2</v>
      </c>
      <c r="B24" s="37" t="s">
        <v>11</v>
      </c>
      <c r="C24" s="28">
        <v>0.2333</v>
      </c>
      <c r="D24" s="7">
        <v>7477.6</v>
      </c>
      <c r="E24" s="12">
        <f t="shared" si="0"/>
        <v>1744.5240800000001</v>
      </c>
    </row>
    <row r="25" spans="1:5" ht="15">
      <c r="A25" s="31">
        <v>2.3</v>
      </c>
      <c r="B25" s="37" t="s">
        <v>12</v>
      </c>
      <c r="C25" s="28">
        <v>1.373</v>
      </c>
      <c r="D25" s="7">
        <v>7477.6</v>
      </c>
      <c r="E25" s="12">
        <f t="shared" si="0"/>
        <v>10266.7448</v>
      </c>
    </row>
    <row r="26" spans="1:5" ht="15">
      <c r="A26" s="31">
        <v>2.4</v>
      </c>
      <c r="B26" s="37" t="s">
        <v>38</v>
      </c>
      <c r="C26" s="28">
        <v>0.0192</v>
      </c>
      <c r="D26" s="7">
        <v>7477.6</v>
      </c>
      <c r="E26" s="12">
        <f t="shared" si="0"/>
        <v>143.56992</v>
      </c>
    </row>
    <row r="27" spans="1:5" ht="15">
      <c r="A27" s="31">
        <v>2.5</v>
      </c>
      <c r="B27" s="37" t="s">
        <v>13</v>
      </c>
      <c r="C27" s="28">
        <v>0.2607</v>
      </c>
      <c r="D27" s="7">
        <v>7477.6</v>
      </c>
      <c r="E27" s="12">
        <f t="shared" si="0"/>
        <v>1949.41032</v>
      </c>
    </row>
    <row r="28" spans="1:5" ht="15">
      <c r="A28" s="31">
        <v>2.6</v>
      </c>
      <c r="B28" s="37" t="s">
        <v>39</v>
      </c>
      <c r="C28" s="28">
        <v>0.0668</v>
      </c>
      <c r="D28" s="7">
        <v>7477.6</v>
      </c>
      <c r="E28" s="12">
        <f t="shared" si="0"/>
        <v>499.50368000000003</v>
      </c>
    </row>
    <row r="29" spans="1:5" ht="23.25">
      <c r="A29" s="31">
        <v>2.7</v>
      </c>
      <c r="B29" s="37" t="s">
        <v>14</v>
      </c>
      <c r="C29" s="28">
        <v>0.0092</v>
      </c>
      <c r="D29" s="7">
        <v>7477.6</v>
      </c>
      <c r="E29" s="12">
        <f t="shared" si="0"/>
        <v>68.79392</v>
      </c>
    </row>
    <row r="30" spans="1:5" ht="15">
      <c r="A30" s="31">
        <v>2.8</v>
      </c>
      <c r="B30" s="37" t="s">
        <v>137</v>
      </c>
      <c r="C30" s="28"/>
      <c r="D30" s="7">
        <v>7477.6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v>7477.6</v>
      </c>
      <c r="E31" s="12">
        <f t="shared" si="0"/>
        <v>361.16808000000003</v>
      </c>
    </row>
    <row r="32" spans="1:5" ht="15">
      <c r="A32" s="38" t="s">
        <v>40</v>
      </c>
      <c r="B32" s="37" t="s">
        <v>16</v>
      </c>
      <c r="C32" s="28">
        <v>0.0144</v>
      </c>
      <c r="D32" s="7">
        <v>7477.6</v>
      </c>
      <c r="E32" s="12">
        <f t="shared" si="0"/>
        <v>107.67744</v>
      </c>
    </row>
    <row r="33" spans="1:5" ht="15">
      <c r="A33" s="31">
        <v>2.11</v>
      </c>
      <c r="B33" s="37" t="s">
        <v>17</v>
      </c>
      <c r="C33" s="28">
        <v>0.0542</v>
      </c>
      <c r="D33" s="7">
        <v>7477.6</v>
      </c>
      <c r="E33" s="12">
        <f t="shared" si="0"/>
        <v>405.28592000000003</v>
      </c>
    </row>
    <row r="34" spans="1:5" ht="15">
      <c r="A34" s="31">
        <v>2.12</v>
      </c>
      <c r="B34" s="37" t="s">
        <v>18</v>
      </c>
      <c r="C34" s="28">
        <v>0.049</v>
      </c>
      <c r="D34" s="7">
        <v>7477.6</v>
      </c>
      <c r="E34" s="12">
        <f t="shared" si="0"/>
        <v>366.40240000000006</v>
      </c>
    </row>
    <row r="35" spans="1:5" ht="23.25">
      <c r="A35" s="31">
        <v>2.13</v>
      </c>
      <c r="B35" s="37" t="s">
        <v>138</v>
      </c>
      <c r="C35" s="28">
        <v>0.0198</v>
      </c>
      <c r="D35" s="7">
        <v>7477.6</v>
      </c>
      <c r="E35" s="12">
        <f t="shared" si="0"/>
        <v>148.05648000000002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v>7477.6</v>
      </c>
      <c r="E36" s="41">
        <f t="shared" si="0"/>
        <v>19445.4988</v>
      </c>
    </row>
    <row r="37" spans="1:5" ht="15">
      <c r="A37" s="31">
        <v>3.1</v>
      </c>
      <c r="B37" s="37" t="s">
        <v>20</v>
      </c>
      <c r="C37" s="28">
        <v>2.4367</v>
      </c>
      <c r="D37" s="7">
        <v>7477.6</v>
      </c>
      <c r="E37" s="12">
        <f t="shared" si="0"/>
        <v>18220.66792</v>
      </c>
    </row>
    <row r="38" spans="1:5" ht="15">
      <c r="A38" s="31">
        <v>3.2</v>
      </c>
      <c r="B38" s="37" t="s">
        <v>21</v>
      </c>
      <c r="C38" s="28">
        <v>0.163</v>
      </c>
      <c r="D38" s="7">
        <v>7477.6</v>
      </c>
      <c r="E38" s="12">
        <f t="shared" si="0"/>
        <v>1218.8488000000002</v>
      </c>
    </row>
    <row r="39" spans="1:5" ht="15">
      <c r="A39" s="31">
        <v>3.3</v>
      </c>
      <c r="B39" s="37" t="s">
        <v>22</v>
      </c>
      <c r="C39" s="28">
        <v>0.0008</v>
      </c>
      <c r="D39" s="7">
        <v>7477.6</v>
      </c>
      <c r="E39" s="12">
        <f t="shared" si="0"/>
        <v>5.982080000000001</v>
      </c>
    </row>
    <row r="40" spans="1:5" ht="15">
      <c r="A40" s="32">
        <v>4</v>
      </c>
      <c r="B40" s="35" t="s">
        <v>23</v>
      </c>
      <c r="C40" s="27">
        <f>SUM(C41:C47)</f>
        <v>2.56913268</v>
      </c>
      <c r="D40" s="7">
        <v>7477.6</v>
      </c>
      <c r="E40" s="41">
        <f t="shared" si="0"/>
        <v>19210.946527968</v>
      </c>
    </row>
    <row r="41" spans="1:5" ht="23.25">
      <c r="A41" s="31">
        <v>4.1</v>
      </c>
      <c r="B41" s="37" t="s">
        <v>41</v>
      </c>
      <c r="C41" s="28">
        <v>1.8294</v>
      </c>
      <c r="D41" s="7">
        <v>7477.6</v>
      </c>
      <c r="E41" s="12">
        <f t="shared" si="0"/>
        <v>13679.52144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7477.6</v>
      </c>
      <c r="E42" s="12">
        <f t="shared" si="0"/>
        <v>2763.26333088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v>7477.6</v>
      </c>
      <c r="E43" s="12">
        <f t="shared" si="0"/>
        <v>1644.2784770880003</v>
      </c>
    </row>
    <row r="44" spans="1:5" ht="15">
      <c r="A44" s="31">
        <v>4.4</v>
      </c>
      <c r="B44" s="37" t="s">
        <v>139</v>
      </c>
      <c r="C44" s="28">
        <v>0.0157</v>
      </c>
      <c r="D44" s="7">
        <v>7477.6</v>
      </c>
      <c r="E44" s="12">
        <f t="shared" si="0"/>
        <v>117.39832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7477.6</v>
      </c>
      <c r="E45" s="12">
        <f t="shared" si="0"/>
        <v>26.919360000000005</v>
      </c>
    </row>
    <row r="46" spans="1:5" ht="15">
      <c r="A46" s="31">
        <v>4.6</v>
      </c>
      <c r="B46" s="37" t="s">
        <v>26</v>
      </c>
      <c r="C46" s="28">
        <v>0.08</v>
      </c>
      <c r="D46" s="7">
        <v>7477.6</v>
      </c>
      <c r="E46" s="12">
        <f t="shared" si="0"/>
        <v>598.2080000000001</v>
      </c>
    </row>
    <row r="47" spans="1:5" ht="15">
      <c r="A47" s="31">
        <v>4.7</v>
      </c>
      <c r="B47" s="37" t="s">
        <v>42</v>
      </c>
      <c r="C47" s="28">
        <v>0.051</v>
      </c>
      <c r="D47" s="7">
        <v>7477.6</v>
      </c>
      <c r="E47" s="12">
        <f t="shared" si="0"/>
        <v>381.3576</v>
      </c>
    </row>
    <row r="48" spans="1:5" ht="15">
      <c r="A48" s="32">
        <v>5</v>
      </c>
      <c r="B48" s="35" t="s">
        <v>27</v>
      </c>
      <c r="C48" s="27">
        <f>SUM(C49:C52)</f>
        <v>1.3175852</v>
      </c>
      <c r="D48" s="7">
        <v>7477.6</v>
      </c>
      <c r="E48" s="41">
        <f t="shared" si="0"/>
        <v>9852.37509152</v>
      </c>
    </row>
    <row r="49" spans="1:5" ht="23.25">
      <c r="A49" s="31">
        <v>5.1</v>
      </c>
      <c r="B49" s="37" t="s">
        <v>43</v>
      </c>
      <c r="C49" s="28">
        <v>0.6826</v>
      </c>
      <c r="D49" s="7">
        <v>7477.6</v>
      </c>
      <c r="E49" s="12">
        <f t="shared" si="0"/>
        <v>5104.20976</v>
      </c>
    </row>
    <row r="50" spans="1:5" ht="15">
      <c r="A50" s="31">
        <v>5.2</v>
      </c>
      <c r="B50" s="37" t="s">
        <v>115</v>
      </c>
      <c r="C50" s="28">
        <f>C49*0.202</f>
        <v>0.1378852</v>
      </c>
      <c r="D50" s="7">
        <v>7477.6</v>
      </c>
      <c r="E50" s="12">
        <f t="shared" si="0"/>
        <v>1031.0503715200002</v>
      </c>
    </row>
    <row r="51" spans="1:5" ht="15">
      <c r="A51" s="31">
        <v>5.3</v>
      </c>
      <c r="B51" s="37" t="s">
        <v>28</v>
      </c>
      <c r="C51" s="28">
        <v>0.2227</v>
      </c>
      <c r="D51" s="7">
        <v>7477.6</v>
      </c>
      <c r="E51" s="12">
        <f t="shared" si="0"/>
        <v>1665.2615200000002</v>
      </c>
    </row>
    <row r="52" spans="1:5" ht="15">
      <c r="A52" s="31">
        <v>5.4</v>
      </c>
      <c r="B52" s="37" t="s">
        <v>29</v>
      </c>
      <c r="C52" s="28">
        <v>0.2744</v>
      </c>
      <c r="D52" s="7">
        <v>7477.6</v>
      </c>
      <c r="E52" s="12">
        <f t="shared" si="0"/>
        <v>2051.85344</v>
      </c>
    </row>
    <row r="53" spans="1:5" ht="15">
      <c r="A53" s="32">
        <v>6</v>
      </c>
      <c r="B53" s="35" t="s">
        <v>44</v>
      </c>
      <c r="C53" s="27">
        <f>C61*18.5%</f>
        <v>2.6584499999999998</v>
      </c>
      <c r="D53" s="7">
        <v>7477.6</v>
      </c>
      <c r="E53" s="41">
        <f t="shared" si="0"/>
        <v>19878.82572</v>
      </c>
    </row>
    <row r="54" spans="1:5" ht="15">
      <c r="A54" s="36">
        <v>6.1</v>
      </c>
      <c r="B54" s="35" t="s">
        <v>117</v>
      </c>
      <c r="C54" s="27">
        <f>C61*9.85%</f>
        <v>1.4154449999999998</v>
      </c>
      <c r="D54" s="7">
        <v>7477.6</v>
      </c>
      <c r="E54" s="41">
        <f t="shared" si="0"/>
        <v>10584.131532</v>
      </c>
    </row>
    <row r="55" spans="1:5" ht="15">
      <c r="A55" s="32">
        <v>7</v>
      </c>
      <c r="B55" s="35" t="s">
        <v>30</v>
      </c>
      <c r="C55" s="27">
        <v>0.009</v>
      </c>
      <c r="D55" s="7">
        <v>7477.6</v>
      </c>
      <c r="E55" s="41">
        <f>C55*D55+0.41</f>
        <v>67.7084</v>
      </c>
    </row>
    <row r="56" spans="1:5" ht="15">
      <c r="A56" s="32">
        <v>8</v>
      </c>
      <c r="B56" s="35" t="s">
        <v>31</v>
      </c>
      <c r="C56" s="30">
        <f>C55+C53+C48+C40+C36+C22+C11</f>
        <v>14.19047108</v>
      </c>
      <c r="D56" s="7">
        <v>7477.6</v>
      </c>
      <c r="E56" s="41">
        <f>E11+E22+E36+E40+E48+E53+E55</f>
        <v>106111.07654780798</v>
      </c>
    </row>
    <row r="57" spans="1:5" ht="15">
      <c r="A57" s="39">
        <v>9</v>
      </c>
      <c r="B57" s="37" t="s">
        <v>32</v>
      </c>
      <c r="C57" s="28">
        <v>0.1561</v>
      </c>
      <c r="D57" s="7">
        <v>7477.6</v>
      </c>
      <c r="E57" s="12">
        <f t="shared" si="0"/>
        <v>1167.25336</v>
      </c>
    </row>
    <row r="58" spans="1:5" ht="15">
      <c r="A58" s="39">
        <v>10</v>
      </c>
      <c r="B58" s="37" t="s">
        <v>45</v>
      </c>
      <c r="C58" s="28">
        <v>0.0234</v>
      </c>
      <c r="D58" s="7">
        <v>7477.6</v>
      </c>
      <c r="E58" s="12">
        <v>174.78</v>
      </c>
    </row>
    <row r="59" spans="1:5" ht="15">
      <c r="A59" s="32">
        <v>11</v>
      </c>
      <c r="B59" s="55" t="s">
        <v>33</v>
      </c>
      <c r="C59" s="27">
        <f>C56+C57+C58</f>
        <v>14.369971080000001</v>
      </c>
      <c r="D59" s="7">
        <v>7477.6</v>
      </c>
      <c r="E59" s="41">
        <f>E56+E57+E58</f>
        <v>107453.10990780799</v>
      </c>
    </row>
    <row r="60" ht="15">
      <c r="C60" s="59"/>
    </row>
    <row r="61" ht="15">
      <c r="C61" s="60">
        <v>14.37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421875" style="0" customWidth="1"/>
    <col min="3" max="3" width="19.140625" style="0" hidden="1" customWidth="1"/>
    <col min="4" max="4" width="22.421875" style="0" hidden="1" customWidth="1"/>
    <col min="5" max="5" width="26.7109375" style="0" customWidth="1"/>
  </cols>
  <sheetData>
    <row r="1" spans="1:5" ht="49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98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434.2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4893.433999999999</v>
      </c>
    </row>
    <row r="10" spans="1:5" ht="50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434.2</v>
      </c>
      <c r="E11" s="41">
        <f>C11*D11</f>
        <v>1008.07493228</v>
      </c>
    </row>
    <row r="12" spans="1:5" ht="15">
      <c r="A12" s="46"/>
      <c r="B12" s="47" t="s">
        <v>4</v>
      </c>
      <c r="C12" s="48"/>
      <c r="D12" s="7">
        <f>E7</f>
        <v>434.2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434.2</v>
      </c>
      <c r="E13" s="12">
        <f aca="true" t="shared" si="0" ref="E13:E57">C13*D13</f>
        <v>725.85214</v>
      </c>
    </row>
    <row r="14" spans="1:5" ht="15">
      <c r="A14" s="2"/>
      <c r="B14" s="4" t="s">
        <v>5</v>
      </c>
      <c r="C14" s="6">
        <v>1.6717</v>
      </c>
      <c r="D14" s="7">
        <f>E7</f>
        <v>434.2</v>
      </c>
      <c r="E14" s="12">
        <f t="shared" si="0"/>
        <v>725.85214</v>
      </c>
    </row>
    <row r="15" spans="1:5" ht="15">
      <c r="A15" s="2"/>
      <c r="B15" s="4" t="s">
        <v>6</v>
      </c>
      <c r="C15" s="6"/>
      <c r="D15" s="7">
        <f>E7</f>
        <v>434.2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434.2</v>
      </c>
      <c r="E16" s="12">
        <f t="shared" si="0"/>
        <v>146.62213228000002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434.2</v>
      </c>
      <c r="E17" s="12">
        <f t="shared" si="0"/>
        <v>6.20906</v>
      </c>
    </row>
    <row r="18" spans="1:5" ht="15">
      <c r="A18" s="2">
        <v>1.4</v>
      </c>
      <c r="B18" s="37" t="s">
        <v>7</v>
      </c>
      <c r="C18" s="28"/>
      <c r="D18" s="7">
        <f>E7</f>
        <v>434.2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434.2</v>
      </c>
      <c r="E19" s="12">
        <f t="shared" si="0"/>
        <v>35.43072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434.2</v>
      </c>
      <c r="E20" s="12">
        <f t="shared" si="0"/>
        <v>50.54088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434.2</v>
      </c>
      <c r="E21" s="12">
        <f t="shared" si="0"/>
        <v>43.42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434.2</v>
      </c>
      <c r="E22" s="41">
        <f t="shared" si="0"/>
        <v>944.9060400000001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434.2</v>
      </c>
      <c r="E23" s="12">
        <f t="shared" si="0"/>
        <v>268.81322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434.2</v>
      </c>
      <c r="E24" s="12">
        <f t="shared" si="0"/>
        <v>101.29886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434.2</v>
      </c>
      <c r="E25" s="12">
        <f t="shared" si="0"/>
        <v>267.77114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434.2</v>
      </c>
      <c r="E26" s="12">
        <f t="shared" si="0"/>
        <v>14.502279999999999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434.2</v>
      </c>
      <c r="E27" s="12">
        <f t="shared" si="0"/>
        <v>113.19594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434.2</v>
      </c>
      <c r="E28" s="12">
        <f t="shared" si="0"/>
        <v>36.21228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434.2</v>
      </c>
      <c r="E29" s="12">
        <f t="shared" si="0"/>
        <v>3.99464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434.2</v>
      </c>
      <c r="E30" s="12">
        <f t="shared" si="0"/>
        <v>58.48673999999999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434.2</v>
      </c>
      <c r="E31" s="12">
        <f t="shared" si="0"/>
        <v>20.97186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434.2</v>
      </c>
      <c r="E32" s="12">
        <f t="shared" si="0"/>
        <v>6.252479999999999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434.2</v>
      </c>
      <c r="E33" s="12">
        <f t="shared" si="0"/>
        <v>23.53364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434.2</v>
      </c>
      <c r="E34" s="12">
        <f t="shared" si="0"/>
        <v>21.2758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434.2</v>
      </c>
      <c r="E35" s="12">
        <f t="shared" si="0"/>
        <v>8.59716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434.2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434.2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434.2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434.2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f>D39</f>
        <v>434.2</v>
      </c>
      <c r="E40" s="41">
        <f t="shared" si="0"/>
        <v>1227.170611004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434.2</v>
      </c>
      <c r="E41" s="12">
        <f t="shared" si="0"/>
        <v>794.32548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434.2</v>
      </c>
      <c r="E42" s="12">
        <f t="shared" si="0"/>
        <v>160.45374696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434.2</v>
      </c>
      <c r="E43" s="12">
        <f t="shared" si="0"/>
        <v>143.21688404399998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434.2</v>
      </c>
      <c r="E44" s="12">
        <f t="shared" si="0"/>
        <v>6.816939999999999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434.2</v>
      </c>
      <c r="E45" s="12">
        <f t="shared" si="0"/>
        <v>1.56312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434.2</v>
      </c>
      <c r="E46" s="12">
        <f t="shared" si="0"/>
        <v>36.0386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434.2</v>
      </c>
      <c r="E47" s="12">
        <f t="shared" si="0"/>
        <v>84.75584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434.2</v>
      </c>
      <c r="E48" s="41">
        <f t="shared" si="0"/>
        <v>488.23723208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434.2</v>
      </c>
      <c r="E49" s="12">
        <f t="shared" si="0"/>
        <v>241.50204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434.2</v>
      </c>
      <c r="E50" s="12">
        <f t="shared" si="0"/>
        <v>48.783412080000005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434.2</v>
      </c>
      <c r="E51" s="12">
        <f t="shared" si="0"/>
        <v>78.8073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434.2</v>
      </c>
      <c r="E52" s="12">
        <f t="shared" si="0"/>
        <v>119.14447999999999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434.2</v>
      </c>
      <c r="E53" s="41">
        <f t="shared" si="0"/>
        <v>905.28529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434.2</v>
      </c>
      <c r="E54" s="41">
        <f t="shared" si="0"/>
        <v>482.0032489999999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434.2</v>
      </c>
      <c r="E55" s="41">
        <f t="shared" si="0"/>
        <v>3.9077999999999995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434.2</v>
      </c>
      <c r="E56" s="41">
        <f t="shared" si="0"/>
        <v>4577.581905364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434.2</v>
      </c>
      <c r="E57" s="12">
        <f t="shared" si="0"/>
        <v>274.67492000000004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434.2</v>
      </c>
      <c r="E58" s="12">
        <v>41.17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434.2</v>
      </c>
      <c r="E59" s="41">
        <f>E56+E57+E58</f>
        <v>4893.426825364</v>
      </c>
    </row>
    <row r="60" ht="15">
      <c r="C60" s="59">
        <v>10.08</v>
      </c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3.28125" style="0" customWidth="1"/>
    <col min="3" max="3" width="12.140625" style="0" hidden="1" customWidth="1"/>
    <col min="4" max="4" width="11.57421875" style="0" hidden="1" customWidth="1"/>
    <col min="5" max="5" width="23.421875" style="0" customWidth="1"/>
  </cols>
  <sheetData>
    <row r="1" spans="1:5" ht="43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99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3949.8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44514.246</v>
      </c>
    </row>
    <row r="10" spans="1:5" ht="61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3949.8</v>
      </c>
      <c r="E11" s="41">
        <f>C11*D11</f>
        <v>9170.18509332</v>
      </c>
    </row>
    <row r="12" spans="1:5" ht="15">
      <c r="A12" s="46"/>
      <c r="B12" s="47" t="s">
        <v>4</v>
      </c>
      <c r="C12" s="48"/>
      <c r="D12" s="7">
        <f>E7</f>
        <v>3949.8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3949.8</v>
      </c>
      <c r="E13" s="12">
        <f aca="true" t="shared" si="0" ref="E13:E57">C13*D13</f>
        <v>6602.88066</v>
      </c>
    </row>
    <row r="14" spans="1:5" ht="15">
      <c r="A14" s="2"/>
      <c r="B14" s="4" t="s">
        <v>5</v>
      </c>
      <c r="C14" s="6">
        <v>1.6717</v>
      </c>
      <c r="D14" s="7">
        <f>E7</f>
        <v>3949.8</v>
      </c>
      <c r="E14" s="12">
        <f t="shared" si="0"/>
        <v>6602.88066</v>
      </c>
    </row>
    <row r="15" spans="1:5" ht="15">
      <c r="A15" s="2"/>
      <c r="B15" s="4" t="s">
        <v>6</v>
      </c>
      <c r="C15" s="6"/>
      <c r="D15" s="7">
        <f>E7</f>
        <v>3949.8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3949.8</v>
      </c>
      <c r="E16" s="12">
        <f t="shared" si="0"/>
        <v>1333.78189332</v>
      </c>
    </row>
    <row r="17" spans="1:5" ht="15">
      <c r="A17" s="2">
        <v>1.3</v>
      </c>
      <c r="B17" s="4" t="s">
        <v>134</v>
      </c>
      <c r="C17" s="6">
        <v>0.0143</v>
      </c>
      <c r="D17" s="7">
        <f>E7</f>
        <v>3949.8</v>
      </c>
      <c r="E17" s="12">
        <f t="shared" si="0"/>
        <v>56.48214</v>
      </c>
    </row>
    <row r="18" spans="1:5" ht="15">
      <c r="A18" s="2">
        <v>1.4</v>
      </c>
      <c r="B18" s="37" t="s">
        <v>7</v>
      </c>
      <c r="C18" s="28"/>
      <c r="D18" s="7">
        <f>E7</f>
        <v>3949.8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3949.8</v>
      </c>
      <c r="E19" s="12">
        <f t="shared" si="0"/>
        <v>322.30368000000004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3949.8</v>
      </c>
      <c r="E20" s="12">
        <f t="shared" si="0"/>
        <v>459.75672000000003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3949.8</v>
      </c>
      <c r="E21" s="12">
        <f t="shared" si="0"/>
        <v>394.98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3949.8</v>
      </c>
      <c r="E22" s="41">
        <f t="shared" si="0"/>
        <v>8595.55476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3949.8</v>
      </c>
      <c r="E23" s="12">
        <f t="shared" si="0"/>
        <v>2445.32118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3949.8</v>
      </c>
      <c r="E24" s="12">
        <f t="shared" si="0"/>
        <v>921.4883400000001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3949.8</v>
      </c>
      <c r="E25" s="12">
        <f t="shared" si="0"/>
        <v>2435.84166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3949.8</v>
      </c>
      <c r="E26" s="12">
        <f t="shared" si="0"/>
        <v>131.92332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3949.8</v>
      </c>
      <c r="E27" s="12">
        <f t="shared" si="0"/>
        <v>1029.71286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3949.8</v>
      </c>
      <c r="E28" s="12">
        <f t="shared" si="0"/>
        <v>329.41332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3949.8</v>
      </c>
      <c r="E29" s="12">
        <f t="shared" si="0"/>
        <v>36.33816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3949.8</v>
      </c>
      <c r="E30" s="12">
        <f t="shared" si="0"/>
        <v>532.03806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3949.8</v>
      </c>
      <c r="E31" s="12">
        <f t="shared" si="0"/>
        <v>190.77534000000003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3949.8</v>
      </c>
      <c r="E32" s="12">
        <f t="shared" si="0"/>
        <v>56.87712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3949.8</v>
      </c>
      <c r="E33" s="12">
        <f t="shared" si="0"/>
        <v>214.07916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3949.8</v>
      </c>
      <c r="E34" s="12">
        <f t="shared" si="0"/>
        <v>193.54020000000003</v>
      </c>
    </row>
    <row r="35" spans="1:5" ht="15">
      <c r="A35" s="31">
        <v>2.13</v>
      </c>
      <c r="B35" s="37" t="s">
        <v>138</v>
      </c>
      <c r="C35" s="28">
        <v>0.0198</v>
      </c>
      <c r="D35" s="7">
        <f>D34</f>
        <v>3949.8</v>
      </c>
      <c r="E35" s="12">
        <f t="shared" si="0"/>
        <v>78.20604000000002</v>
      </c>
    </row>
    <row r="36" spans="1:5" ht="15">
      <c r="A36" s="32">
        <v>3</v>
      </c>
      <c r="B36" s="35" t="s">
        <v>19</v>
      </c>
      <c r="C36" s="27">
        <f>SUM(C37:C39)</f>
        <v>0</v>
      </c>
      <c r="D36" s="7">
        <f>D34</f>
        <v>3949.8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3949.8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3949.8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3949.8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f>D39</f>
        <v>3949.8</v>
      </c>
      <c r="E40" s="41">
        <f t="shared" si="0"/>
        <v>11163.239243076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3949.8</v>
      </c>
      <c r="E41" s="12">
        <f t="shared" si="0"/>
        <v>7225.76412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3949.8</v>
      </c>
      <c r="E42" s="12">
        <f t="shared" si="0"/>
        <v>1459.60435224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3949.8</v>
      </c>
      <c r="E43" s="12">
        <f t="shared" si="0"/>
        <v>1302.805270836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3949.8</v>
      </c>
      <c r="E44" s="12">
        <f t="shared" si="0"/>
        <v>62.01186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3949.8</v>
      </c>
      <c r="E45" s="12">
        <f t="shared" si="0"/>
        <v>14.219280000000001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3949.8</v>
      </c>
      <c r="E46" s="12">
        <f t="shared" si="0"/>
        <v>327.83340000000004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3949.8</v>
      </c>
      <c r="E47" s="12">
        <f t="shared" si="0"/>
        <v>771.0009600000001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3949.8</v>
      </c>
      <c r="E48" s="41">
        <f t="shared" si="0"/>
        <v>4441.36208952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3949.8</v>
      </c>
      <c r="E49" s="12">
        <f t="shared" si="0"/>
        <v>2196.87876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3949.8</v>
      </c>
      <c r="E50" s="12">
        <f t="shared" si="0"/>
        <v>443.7695095200001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3949.8</v>
      </c>
      <c r="E51" s="12">
        <f t="shared" si="0"/>
        <v>716.8887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3949.8</v>
      </c>
      <c r="E52" s="12">
        <f t="shared" si="0"/>
        <v>1083.82512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3949.8</v>
      </c>
      <c r="E53" s="41">
        <f t="shared" si="0"/>
        <v>8235.13551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3949.8</v>
      </c>
      <c r="E54" s="41">
        <f t="shared" si="0"/>
        <v>4384.653230999999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3949.8</v>
      </c>
      <c r="E55" s="41">
        <f t="shared" si="0"/>
        <v>35.5482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3949.8</v>
      </c>
      <c r="E56" s="41">
        <f t="shared" si="0"/>
        <v>41641.024895915994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3949.8</v>
      </c>
      <c r="E57" s="12">
        <f t="shared" si="0"/>
        <v>2498.64348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3949.8</v>
      </c>
      <c r="E58" s="12">
        <v>374.58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3949.8</v>
      </c>
      <c r="E59" s="41">
        <f>E56+E57+E58</f>
        <v>44514.248375915995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4.7109375" style="0" hidden="1" customWidth="1"/>
    <col min="4" max="4" width="13.421875" style="0" hidden="1" customWidth="1"/>
    <col min="5" max="5" width="27.28125" style="0" customWidth="1"/>
  </cols>
  <sheetData>
    <row r="1" spans="1:5" ht="42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123</v>
      </c>
      <c r="B5" s="83"/>
      <c r="C5" s="83"/>
      <c r="D5" s="83"/>
      <c r="E5" s="83"/>
    </row>
    <row r="7" spans="1:5" ht="15">
      <c r="A7" s="90" t="s">
        <v>1</v>
      </c>
      <c r="B7" s="90"/>
      <c r="C7" s="20"/>
      <c r="D7" s="20"/>
      <c r="E7" s="21">
        <v>739.9</v>
      </c>
    </row>
    <row r="8" spans="1:5" ht="15">
      <c r="A8" s="90" t="s">
        <v>2</v>
      </c>
      <c r="B8" s="90"/>
      <c r="C8" s="20"/>
      <c r="D8" s="20"/>
      <c r="E8" s="21">
        <v>11.27</v>
      </c>
    </row>
    <row r="9" spans="1:5" ht="15">
      <c r="A9" s="91"/>
      <c r="B9" s="91"/>
      <c r="C9" s="20"/>
      <c r="D9" s="20"/>
      <c r="E9" s="24">
        <f>E7*E8</f>
        <v>8338.672999999999</v>
      </c>
    </row>
    <row r="10" spans="1:5" ht="36" customHeight="1">
      <c r="A10" s="22" t="s">
        <v>35</v>
      </c>
      <c r="B10" s="23" t="s">
        <v>3</v>
      </c>
      <c r="C10" s="92" t="s">
        <v>34</v>
      </c>
      <c r="D10" s="92"/>
      <c r="E10" s="92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739.9</v>
      </c>
      <c r="E11" s="41">
        <f>C11*D11</f>
        <v>1717.8135476599998</v>
      </c>
    </row>
    <row r="12" spans="1:5" ht="15">
      <c r="A12" s="46"/>
      <c r="B12" s="47" t="s">
        <v>4</v>
      </c>
      <c r="C12" s="48"/>
      <c r="D12" s="7">
        <f>E7</f>
        <v>739.9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739.9</v>
      </c>
      <c r="E13" s="12">
        <f aca="true" t="shared" si="0" ref="E13:E57">C13*D13</f>
        <v>1236.8908299999998</v>
      </c>
    </row>
    <row r="14" spans="1:5" ht="15">
      <c r="A14" s="2"/>
      <c r="B14" s="4" t="s">
        <v>5</v>
      </c>
      <c r="C14" s="6">
        <v>1.6717</v>
      </c>
      <c r="D14" s="7">
        <f>E7</f>
        <v>739.9</v>
      </c>
      <c r="E14" s="12">
        <f t="shared" si="0"/>
        <v>1236.8908299999998</v>
      </c>
    </row>
    <row r="15" spans="1:5" ht="15">
      <c r="A15" s="2"/>
      <c r="B15" s="4" t="s">
        <v>6</v>
      </c>
      <c r="C15" s="6"/>
      <c r="D15" s="7">
        <f>E7</f>
        <v>739.9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739.9</v>
      </c>
      <c r="E16" s="12">
        <f t="shared" si="0"/>
        <v>249.85194766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739.9</v>
      </c>
      <c r="E17" s="12">
        <f t="shared" si="0"/>
        <v>10.58057</v>
      </c>
    </row>
    <row r="18" spans="1:5" ht="15">
      <c r="A18" s="2">
        <v>1.4</v>
      </c>
      <c r="B18" s="37" t="s">
        <v>7</v>
      </c>
      <c r="C18" s="28"/>
      <c r="D18" s="7">
        <f>E7</f>
        <v>739.9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739.9</v>
      </c>
      <c r="E19" s="12">
        <f t="shared" si="0"/>
        <v>60.375840000000004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739.9</v>
      </c>
      <c r="E20" s="12">
        <f t="shared" si="0"/>
        <v>86.12436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739.9</v>
      </c>
      <c r="E21" s="12">
        <f t="shared" si="0"/>
        <v>73.99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739.9</v>
      </c>
      <c r="E22" s="41">
        <f t="shared" si="0"/>
        <v>1610.17038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739.9</v>
      </c>
      <c r="E23" s="12">
        <f t="shared" si="0"/>
        <v>458.07208999999995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739.9</v>
      </c>
      <c r="E24" s="12">
        <f t="shared" si="0"/>
        <v>172.61867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739.9</v>
      </c>
      <c r="E25" s="12">
        <f t="shared" si="0"/>
        <v>456.29633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739.9</v>
      </c>
      <c r="E26" s="12">
        <f t="shared" si="0"/>
        <v>24.71266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739.9</v>
      </c>
      <c r="E27" s="12">
        <f t="shared" si="0"/>
        <v>192.89192999999997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739.9</v>
      </c>
      <c r="E28" s="12">
        <f t="shared" si="0"/>
        <v>61.70766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739.9</v>
      </c>
      <c r="E29" s="12">
        <f t="shared" si="0"/>
        <v>6.80708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739.9</v>
      </c>
      <c r="E30" s="12">
        <f t="shared" si="0"/>
        <v>99.66452999999998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739.9</v>
      </c>
      <c r="E31" s="12">
        <f t="shared" si="0"/>
        <v>35.73717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739.9</v>
      </c>
      <c r="E32" s="12">
        <f t="shared" si="0"/>
        <v>10.65456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739.9</v>
      </c>
      <c r="E33" s="12">
        <f t="shared" si="0"/>
        <v>40.102579999999996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739.9</v>
      </c>
      <c r="E34" s="12">
        <f t="shared" si="0"/>
        <v>36.2551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739.9</v>
      </c>
      <c r="E35" s="12">
        <f t="shared" si="0"/>
        <v>14.650020000000001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739.9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739.9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739.9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739.9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f>D39</f>
        <v>739.9</v>
      </c>
      <c r="E40" s="41">
        <f t="shared" si="0"/>
        <v>2091.164290838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739.9</v>
      </c>
      <c r="E41" s="12">
        <f t="shared" si="0"/>
        <v>1353.57306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739.9</v>
      </c>
      <c r="E42" s="12">
        <f t="shared" si="0"/>
        <v>273.42175812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739.9</v>
      </c>
      <c r="E43" s="12">
        <f t="shared" si="0"/>
        <v>244.04922271799998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739.9</v>
      </c>
      <c r="E44" s="12">
        <f t="shared" si="0"/>
        <v>11.61643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739.9</v>
      </c>
      <c r="E45" s="12">
        <f t="shared" si="0"/>
        <v>2.66364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739.9</v>
      </c>
      <c r="E46" s="12">
        <f t="shared" si="0"/>
        <v>61.4117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739.9</v>
      </c>
      <c r="E47" s="12">
        <f t="shared" si="0"/>
        <v>144.42848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739.9</v>
      </c>
      <c r="E48" s="41">
        <f t="shared" si="0"/>
        <v>831.98233076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739.9</v>
      </c>
      <c r="E49" s="12">
        <f t="shared" si="0"/>
        <v>411.53238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739.9</v>
      </c>
      <c r="E50" s="12">
        <f t="shared" si="0"/>
        <v>83.12954076000001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739.9</v>
      </c>
      <c r="E51" s="12">
        <f t="shared" si="0"/>
        <v>134.29184999999998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739.9</v>
      </c>
      <c r="E52" s="12">
        <f t="shared" si="0"/>
        <v>203.02855999999997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739.9</v>
      </c>
      <c r="E53" s="41">
        <f t="shared" si="0"/>
        <v>1542.654505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739.9</v>
      </c>
      <c r="E54" s="41">
        <f t="shared" si="0"/>
        <v>821.3592904999998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739.9</v>
      </c>
      <c r="E55" s="41">
        <f t="shared" si="0"/>
        <v>6.6591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739.9</v>
      </c>
      <c r="E56" s="41">
        <f t="shared" si="0"/>
        <v>7800.444154257999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739.9</v>
      </c>
      <c r="E57" s="12">
        <f t="shared" si="0"/>
        <v>468.06074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739.9</v>
      </c>
      <c r="E58" s="12">
        <v>70.17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739.9</v>
      </c>
      <c r="E59" s="41">
        <f>E56+E57+E58</f>
        <v>8338.674894258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7109375" style="0" customWidth="1"/>
    <col min="3" max="3" width="17.140625" style="0" hidden="1" customWidth="1"/>
    <col min="4" max="4" width="15.421875" style="0" hidden="1" customWidth="1"/>
    <col min="5" max="5" width="28.421875" style="0" customWidth="1"/>
  </cols>
  <sheetData>
    <row r="1" spans="1:5" ht="36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100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2016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22720.32</v>
      </c>
    </row>
    <row r="10" spans="1:5" ht="44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2016</v>
      </c>
      <c r="E11" s="41">
        <f>C11*D11</f>
        <v>4680.5137343999995</v>
      </c>
    </row>
    <row r="12" spans="1:5" ht="15">
      <c r="A12" s="46"/>
      <c r="B12" s="47" t="s">
        <v>4</v>
      </c>
      <c r="C12" s="48"/>
      <c r="D12" s="7">
        <f>E7</f>
        <v>2016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2016</v>
      </c>
      <c r="E13" s="12">
        <f aca="true" t="shared" si="0" ref="E13:E57">C13*D13</f>
        <v>3370.1472</v>
      </c>
    </row>
    <row r="14" spans="1:5" ht="15">
      <c r="A14" s="2"/>
      <c r="B14" s="4" t="s">
        <v>5</v>
      </c>
      <c r="C14" s="6">
        <v>1.6717</v>
      </c>
      <c r="D14" s="7">
        <f>E7</f>
        <v>2016</v>
      </c>
      <c r="E14" s="12">
        <f t="shared" si="0"/>
        <v>3370.1472</v>
      </c>
    </row>
    <row r="15" spans="1:5" ht="15">
      <c r="A15" s="2"/>
      <c r="B15" s="4" t="s">
        <v>6</v>
      </c>
      <c r="C15" s="6"/>
      <c r="D15" s="7">
        <f>E7</f>
        <v>2016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2016</v>
      </c>
      <c r="E16" s="12">
        <f t="shared" si="0"/>
        <v>680.7697344000001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2016</v>
      </c>
      <c r="E17" s="12">
        <f t="shared" si="0"/>
        <v>28.8288</v>
      </c>
    </row>
    <row r="18" spans="1:5" ht="15">
      <c r="A18" s="2">
        <v>1.4</v>
      </c>
      <c r="B18" s="37" t="s">
        <v>7</v>
      </c>
      <c r="C18" s="28"/>
      <c r="D18" s="7">
        <f>E7</f>
        <v>2016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2016</v>
      </c>
      <c r="E19" s="12">
        <f t="shared" si="0"/>
        <v>164.50560000000002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2016</v>
      </c>
      <c r="E20" s="12">
        <f t="shared" si="0"/>
        <v>234.66240000000002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2016</v>
      </c>
      <c r="E21" s="12">
        <f t="shared" si="0"/>
        <v>201.60000000000002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2016</v>
      </c>
      <c r="E22" s="41">
        <f t="shared" si="0"/>
        <v>4387.2192000000005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2016</v>
      </c>
      <c r="E23" s="12">
        <f t="shared" si="0"/>
        <v>1248.1055999999999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2016</v>
      </c>
      <c r="E24" s="12">
        <f t="shared" si="0"/>
        <v>470.3328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2016</v>
      </c>
      <c r="E25" s="12">
        <f t="shared" si="0"/>
        <v>1243.2672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2016</v>
      </c>
      <c r="E26" s="12">
        <f t="shared" si="0"/>
        <v>67.3344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2016</v>
      </c>
      <c r="E27" s="12">
        <f t="shared" si="0"/>
        <v>525.5712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2016</v>
      </c>
      <c r="E28" s="12">
        <f t="shared" si="0"/>
        <v>168.1344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2016</v>
      </c>
      <c r="E29" s="12">
        <f t="shared" si="0"/>
        <v>18.5472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2016</v>
      </c>
      <c r="E30" s="12">
        <f t="shared" si="0"/>
        <v>271.55519999999996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2016</v>
      </c>
      <c r="E31" s="12">
        <f t="shared" si="0"/>
        <v>97.37280000000001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2016</v>
      </c>
      <c r="E32" s="12">
        <f t="shared" si="0"/>
        <v>29.0304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2016</v>
      </c>
      <c r="E33" s="12">
        <f t="shared" si="0"/>
        <v>109.2672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2016</v>
      </c>
      <c r="E34" s="12">
        <f t="shared" si="0"/>
        <v>98.784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2016</v>
      </c>
      <c r="E35" s="12">
        <f t="shared" si="0"/>
        <v>39.9168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2016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2016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2016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2016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2016</v>
      </c>
      <c r="E40" s="41">
        <f t="shared" si="0"/>
        <v>5697.779713919999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2016</v>
      </c>
      <c r="E41" s="12">
        <f t="shared" si="0"/>
        <v>3688.0703999999996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2016</v>
      </c>
      <c r="E42" s="12">
        <f t="shared" si="0"/>
        <v>744.9902208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2016</v>
      </c>
      <c r="E43" s="12">
        <f t="shared" si="0"/>
        <v>664.9590931199999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2016</v>
      </c>
      <c r="E44" s="12">
        <f t="shared" si="0"/>
        <v>31.651199999999996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2016</v>
      </c>
      <c r="E45" s="12">
        <f t="shared" si="0"/>
        <v>7.257600000000001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2016</v>
      </c>
      <c r="E46" s="12">
        <f t="shared" si="0"/>
        <v>167.328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2016</v>
      </c>
      <c r="E47" s="12">
        <f t="shared" si="0"/>
        <v>393.52320000000003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2016</v>
      </c>
      <c r="E48" s="41">
        <f t="shared" si="0"/>
        <v>2266.8960384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2016</v>
      </c>
      <c r="E49" s="12">
        <f t="shared" si="0"/>
        <v>1121.2992000000002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2016</v>
      </c>
      <c r="E50" s="12">
        <f t="shared" si="0"/>
        <v>226.50243840000005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2016</v>
      </c>
      <c r="E51" s="12">
        <f t="shared" si="0"/>
        <v>365.904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2016</v>
      </c>
      <c r="E52" s="12">
        <f t="shared" si="0"/>
        <v>553.1904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2016</v>
      </c>
      <c r="E53" s="41">
        <f t="shared" si="0"/>
        <v>4203.2592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2016</v>
      </c>
      <c r="E54" s="41">
        <f t="shared" si="0"/>
        <v>2237.9515199999996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2016</v>
      </c>
      <c r="E55" s="41">
        <f t="shared" si="0"/>
        <v>18.144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2016</v>
      </c>
      <c r="E56" s="41">
        <f t="shared" si="0"/>
        <v>21253.81188672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2016</v>
      </c>
      <c r="E57" s="12">
        <f t="shared" si="0"/>
        <v>1275.3216000000002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2016</v>
      </c>
      <c r="E58" s="12">
        <v>191.19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2016</v>
      </c>
      <c r="E59" s="41">
        <f>E56+E57+E58</f>
        <v>22720.323486719997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28125" style="0" customWidth="1"/>
    <col min="3" max="3" width="38.421875" style="0" hidden="1" customWidth="1"/>
    <col min="4" max="4" width="12.140625" style="0" hidden="1" customWidth="1"/>
    <col min="5" max="5" width="31.421875" style="0" customWidth="1"/>
  </cols>
  <sheetData>
    <row r="1" spans="1:5" ht="38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101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936.1</v>
      </c>
    </row>
    <row r="8" spans="1:5" ht="15">
      <c r="A8" s="86" t="s">
        <v>2</v>
      </c>
      <c r="B8" s="86"/>
      <c r="C8" s="7"/>
      <c r="D8" s="7"/>
      <c r="E8" s="8">
        <v>9.27</v>
      </c>
    </row>
    <row r="9" spans="1:5" ht="15">
      <c r="A9" s="87"/>
      <c r="B9" s="87"/>
      <c r="C9" s="7"/>
      <c r="D9" s="7"/>
      <c r="E9" s="13">
        <f>E7*E8</f>
        <v>8677.646999999999</v>
      </c>
    </row>
    <row r="10" spans="1:5" ht="4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2.1634834</v>
      </c>
      <c r="D11" s="7">
        <v>936.1</v>
      </c>
      <c r="E11" s="74">
        <f>C11*D11</f>
        <v>2025.23681074</v>
      </c>
    </row>
    <row r="12" spans="1:5" ht="15">
      <c r="A12" s="46"/>
      <c r="B12" s="47" t="s">
        <v>4</v>
      </c>
      <c r="C12" s="48"/>
      <c r="D12" s="7">
        <f>E7</f>
        <v>936.1</v>
      </c>
      <c r="E12" s="75"/>
    </row>
    <row r="13" spans="1:5" ht="15">
      <c r="A13" s="3">
        <v>1.1</v>
      </c>
      <c r="B13" s="4" t="s">
        <v>37</v>
      </c>
      <c r="C13" s="5">
        <f>C14+C15</f>
        <v>1.6217</v>
      </c>
      <c r="D13" s="7">
        <f>E7</f>
        <v>936.1</v>
      </c>
      <c r="E13" s="75">
        <f aca="true" t="shared" si="0" ref="E13:E53">C13*D13</f>
        <v>1518.07337</v>
      </c>
    </row>
    <row r="14" spans="1:5" ht="15">
      <c r="A14" s="2"/>
      <c r="B14" s="4" t="s">
        <v>5</v>
      </c>
      <c r="C14" s="6">
        <v>1.6217</v>
      </c>
      <c r="D14" s="7">
        <f>E7</f>
        <v>936.1</v>
      </c>
      <c r="E14" s="75">
        <f t="shared" si="0"/>
        <v>1518.07337</v>
      </c>
    </row>
    <row r="15" spans="1:5" ht="15">
      <c r="A15" s="2"/>
      <c r="B15" s="4" t="s">
        <v>6</v>
      </c>
      <c r="C15" s="6"/>
      <c r="D15" s="7">
        <f>E7</f>
        <v>936.1</v>
      </c>
      <c r="E15" s="75"/>
    </row>
    <row r="16" spans="1:5" ht="15">
      <c r="A16" s="2">
        <v>1.2</v>
      </c>
      <c r="B16" s="4" t="s">
        <v>115</v>
      </c>
      <c r="C16" s="6">
        <f>(C14+C15)*0.202</f>
        <v>0.3275834</v>
      </c>
      <c r="D16" s="7">
        <f>E7</f>
        <v>936.1</v>
      </c>
      <c r="E16" s="75">
        <f t="shared" si="0"/>
        <v>306.65082074000003</v>
      </c>
    </row>
    <row r="17" spans="1:5" ht="23.25">
      <c r="A17" s="2">
        <v>1.3</v>
      </c>
      <c r="B17" s="4" t="s">
        <v>134</v>
      </c>
      <c r="C17" s="6">
        <v>0.0162</v>
      </c>
      <c r="D17" s="7">
        <f>E7</f>
        <v>936.1</v>
      </c>
      <c r="E17" s="75">
        <f t="shared" si="0"/>
        <v>15.164819999999999</v>
      </c>
    </row>
    <row r="18" spans="1:5" ht="15">
      <c r="A18" s="2">
        <v>1.4</v>
      </c>
      <c r="B18" s="37" t="s">
        <v>7</v>
      </c>
      <c r="C18" s="28"/>
      <c r="D18" s="7">
        <f>E7</f>
        <v>936.1</v>
      </c>
      <c r="E18" s="75"/>
    </row>
    <row r="19" spans="1:5" ht="15">
      <c r="A19" s="2">
        <v>1.5</v>
      </c>
      <c r="B19" s="37" t="s">
        <v>8</v>
      </c>
      <c r="C19" s="28">
        <v>0.0816</v>
      </c>
      <c r="D19" s="7">
        <f>E7</f>
        <v>936.1</v>
      </c>
      <c r="E19" s="75">
        <f t="shared" si="0"/>
        <v>76.38576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936.1</v>
      </c>
      <c r="E20" s="75">
        <f t="shared" si="0"/>
        <v>108.96204</v>
      </c>
    </row>
    <row r="21" spans="1:5" ht="15">
      <c r="A21" s="2">
        <v>1.7</v>
      </c>
      <c r="B21" s="37" t="s">
        <v>136</v>
      </c>
      <c r="D21" s="7">
        <f>E7</f>
        <v>936.1</v>
      </c>
      <c r="E21" s="75"/>
    </row>
    <row r="22" spans="1:5" ht="15">
      <c r="A22" s="32">
        <v>2</v>
      </c>
      <c r="B22" s="35" t="s">
        <v>9</v>
      </c>
      <c r="C22" s="27">
        <f>SUM(C23:C35)</f>
        <v>2.7914</v>
      </c>
      <c r="D22" s="7">
        <f>E7</f>
        <v>936.1</v>
      </c>
      <c r="E22" s="74">
        <f t="shared" si="0"/>
        <v>2613.02954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936.1</v>
      </c>
      <c r="E23" s="75">
        <f t="shared" si="0"/>
        <v>579.53951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936.1</v>
      </c>
      <c r="E24" s="75">
        <f t="shared" si="0"/>
        <v>218.39213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936.1</v>
      </c>
      <c r="E25" s="75">
        <f t="shared" si="0"/>
        <v>1285.2653</v>
      </c>
    </row>
    <row r="26" spans="1:5" ht="23.25">
      <c r="A26" s="31">
        <v>2.4</v>
      </c>
      <c r="B26" s="37" t="s">
        <v>38</v>
      </c>
      <c r="C26" s="28">
        <v>0.03</v>
      </c>
      <c r="D26" s="7">
        <f>E7</f>
        <v>936.1</v>
      </c>
      <c r="E26" s="75">
        <f t="shared" si="0"/>
        <v>28.083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936.1</v>
      </c>
      <c r="E27" s="75">
        <f t="shared" si="0"/>
        <v>244.04127</v>
      </c>
    </row>
    <row r="28" spans="1:5" ht="15">
      <c r="A28" s="31">
        <v>2.6</v>
      </c>
      <c r="B28" s="37" t="s">
        <v>39</v>
      </c>
      <c r="C28" s="28">
        <v>0.1465</v>
      </c>
      <c r="D28" s="11">
        <f>E7</f>
        <v>936.1</v>
      </c>
      <c r="E28" s="75">
        <f t="shared" si="0"/>
        <v>137.13864999999998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936.1</v>
      </c>
      <c r="E29" s="75">
        <f t="shared" si="0"/>
        <v>8.61212</v>
      </c>
    </row>
    <row r="30" spans="1:5" ht="15">
      <c r="A30" s="31">
        <v>2.8</v>
      </c>
      <c r="B30" s="37" t="s">
        <v>137</v>
      </c>
      <c r="C30" s="28"/>
      <c r="D30" s="7">
        <f>D29</f>
        <v>936.1</v>
      </c>
      <c r="E30" s="75"/>
    </row>
    <row r="31" spans="1:5" ht="15">
      <c r="A31" s="31">
        <v>2.9</v>
      </c>
      <c r="B31" s="37" t="s">
        <v>15</v>
      </c>
      <c r="C31" s="28">
        <v>0.0483</v>
      </c>
      <c r="D31" s="7">
        <f>D30</f>
        <v>936.1</v>
      </c>
      <c r="E31" s="75">
        <f t="shared" si="0"/>
        <v>45.21363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936.1</v>
      </c>
      <c r="E32" s="75">
        <f t="shared" si="0"/>
        <v>13.47984</v>
      </c>
    </row>
    <row r="33" spans="1:5" ht="15">
      <c r="A33" s="31">
        <v>2.11</v>
      </c>
      <c r="B33" s="37" t="s">
        <v>17</v>
      </c>
      <c r="C33" s="28">
        <v>0.0262</v>
      </c>
      <c r="D33" s="7">
        <f>D30</f>
        <v>936.1</v>
      </c>
      <c r="E33" s="75">
        <f t="shared" si="0"/>
        <v>24.525820000000003</v>
      </c>
    </row>
    <row r="34" spans="1:5" ht="15">
      <c r="A34" s="31">
        <v>2.12</v>
      </c>
      <c r="B34" s="37" t="s">
        <v>18</v>
      </c>
      <c r="C34" s="28">
        <v>0.0109</v>
      </c>
      <c r="D34" s="7">
        <f>D31</f>
        <v>936.1</v>
      </c>
      <c r="E34" s="75">
        <f t="shared" si="0"/>
        <v>10.20349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936.1</v>
      </c>
      <c r="E35" s="75">
        <f t="shared" si="0"/>
        <v>18.53478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936.1</v>
      </c>
      <c r="E36" s="74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936.1</v>
      </c>
      <c r="E37" s="75"/>
    </row>
    <row r="38" spans="1:5" ht="15">
      <c r="A38" s="31">
        <v>3.2</v>
      </c>
      <c r="B38" s="37" t="s">
        <v>21</v>
      </c>
      <c r="C38" s="28"/>
      <c r="D38" s="7">
        <f>D35</f>
        <v>936.1</v>
      </c>
      <c r="E38" s="75"/>
    </row>
    <row r="39" spans="1:5" ht="15">
      <c r="A39" s="31">
        <v>3.3</v>
      </c>
      <c r="B39" s="37" t="s">
        <v>22</v>
      </c>
      <c r="C39" s="28"/>
      <c r="D39" s="7">
        <f>D38</f>
        <v>936.1</v>
      </c>
      <c r="E39" s="75"/>
    </row>
    <row r="40" spans="1:5" ht="23.25">
      <c r="A40" s="32">
        <v>4</v>
      </c>
      <c r="B40" s="35" t="s">
        <v>23</v>
      </c>
      <c r="C40" s="27">
        <f>SUM(C41:C47)</f>
        <v>2.1536859519999996</v>
      </c>
      <c r="D40" s="7">
        <f>D39</f>
        <v>936.1</v>
      </c>
      <c r="E40" s="74">
        <f t="shared" si="0"/>
        <v>2016.0654196671996</v>
      </c>
    </row>
    <row r="41" spans="1:5" ht="23.25">
      <c r="A41" s="31">
        <v>4.1</v>
      </c>
      <c r="B41" s="37" t="s">
        <v>41</v>
      </c>
      <c r="C41" s="28">
        <v>1.6994</v>
      </c>
      <c r="D41" s="7">
        <f>D39</f>
        <v>936.1</v>
      </c>
      <c r="E41" s="75">
        <f t="shared" si="0"/>
        <v>1590.80834</v>
      </c>
    </row>
    <row r="42" spans="1:5" ht="15">
      <c r="A42" s="31">
        <v>4.2</v>
      </c>
      <c r="B42" s="37" t="s">
        <v>115</v>
      </c>
      <c r="C42" s="28">
        <f>C41*0.202</f>
        <v>0.34327880000000005</v>
      </c>
      <c r="D42" s="7">
        <f>D39</f>
        <v>936.1</v>
      </c>
      <c r="E42" s="75">
        <f t="shared" si="0"/>
        <v>321.34328468000007</v>
      </c>
    </row>
    <row r="43" spans="1:5" ht="15">
      <c r="A43" s="31">
        <v>4.3</v>
      </c>
      <c r="B43" s="37" t="s">
        <v>24</v>
      </c>
      <c r="C43" s="28">
        <f>(C41+C42)*0.04</f>
        <v>0.081707152</v>
      </c>
      <c r="D43" s="7">
        <f>D39</f>
        <v>936.1</v>
      </c>
      <c r="E43" s="75">
        <f t="shared" si="0"/>
        <v>76.48606498720001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936.1</v>
      </c>
      <c r="E44" s="75">
        <f t="shared" si="0"/>
        <v>14.696769999999999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936.1</v>
      </c>
      <c r="E45" s="75">
        <f t="shared" si="0"/>
        <v>3.3699600000000003</v>
      </c>
    </row>
    <row r="46" spans="1:5" ht="15">
      <c r="A46" s="31">
        <v>4.6</v>
      </c>
      <c r="B46" s="37" t="s">
        <v>26</v>
      </c>
      <c r="C46" s="28">
        <v>0.01</v>
      </c>
      <c r="D46" s="7">
        <f>D43</f>
        <v>936.1</v>
      </c>
      <c r="E46" s="75">
        <f t="shared" si="0"/>
        <v>9.361</v>
      </c>
    </row>
    <row r="47" spans="1:5" ht="15">
      <c r="A47" s="31">
        <v>4.7</v>
      </c>
      <c r="B47" s="37" t="s">
        <v>42</v>
      </c>
      <c r="C47" s="28"/>
      <c r="D47" s="7">
        <f>D43</f>
        <v>936.1</v>
      </c>
      <c r="E47" s="75"/>
    </row>
    <row r="48" spans="1:5" ht="15">
      <c r="A48" s="32">
        <v>5</v>
      </c>
      <c r="B48" s="35" t="s">
        <v>27</v>
      </c>
      <c r="C48" s="27">
        <f>SUM(C49:C52)</f>
        <v>0.9473406</v>
      </c>
      <c r="D48" s="7">
        <f>D43</f>
        <v>936.1</v>
      </c>
      <c r="E48" s="74">
        <f t="shared" si="0"/>
        <v>886.80553566</v>
      </c>
    </row>
    <row r="49" spans="1:5" ht="23.25">
      <c r="A49" s="31">
        <v>5.1</v>
      </c>
      <c r="B49" s="37" t="s">
        <v>43</v>
      </c>
      <c r="C49" s="28">
        <v>0.4403</v>
      </c>
      <c r="D49" s="7">
        <f>D44</f>
        <v>936.1</v>
      </c>
      <c r="E49" s="75">
        <f t="shared" si="0"/>
        <v>412.16483000000005</v>
      </c>
    </row>
    <row r="50" spans="1:5" ht="15">
      <c r="A50" s="31">
        <v>5.2</v>
      </c>
      <c r="B50" s="37" t="s">
        <v>115</v>
      </c>
      <c r="C50" s="28">
        <f>C49*0.202</f>
        <v>0.08894060000000001</v>
      </c>
      <c r="D50" s="7">
        <f>D44</f>
        <v>936.1</v>
      </c>
      <c r="E50" s="75">
        <f t="shared" si="0"/>
        <v>83.25729566000001</v>
      </c>
    </row>
    <row r="51" spans="1:5" ht="15">
      <c r="A51" s="31">
        <v>5.3</v>
      </c>
      <c r="B51" s="37" t="s">
        <v>28</v>
      </c>
      <c r="C51" s="28">
        <v>0.1437</v>
      </c>
      <c r="D51" s="7">
        <f>D44</f>
        <v>936.1</v>
      </c>
      <c r="E51" s="75">
        <f t="shared" si="0"/>
        <v>134.51757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936.1</v>
      </c>
      <c r="E52" s="75">
        <f t="shared" si="0"/>
        <v>256.86584</v>
      </c>
    </row>
    <row r="53" spans="1:5" ht="15">
      <c r="A53" s="32">
        <v>6</v>
      </c>
      <c r="B53" s="35" t="s">
        <v>44</v>
      </c>
      <c r="C53" s="27">
        <f>C61*13%</f>
        <v>1.2051</v>
      </c>
      <c r="D53" s="7">
        <f>D43</f>
        <v>936.1</v>
      </c>
      <c r="E53" s="74">
        <f t="shared" si="0"/>
        <v>1128.09411</v>
      </c>
    </row>
    <row r="54" spans="1:5" ht="15">
      <c r="A54" s="36">
        <v>6.1</v>
      </c>
      <c r="B54" s="35" t="s">
        <v>117</v>
      </c>
      <c r="C54" s="27"/>
      <c r="D54" s="7">
        <f>D43</f>
        <v>936.1</v>
      </c>
      <c r="E54" s="74"/>
    </row>
    <row r="55" spans="1:5" ht="15">
      <c r="A55" s="32">
        <v>7</v>
      </c>
      <c r="B55" s="35" t="s">
        <v>30</v>
      </c>
      <c r="C55" s="27">
        <v>0.009</v>
      </c>
      <c r="D55" s="7">
        <f>D43</f>
        <v>936.1</v>
      </c>
      <c r="E55" s="74">
        <v>8.42</v>
      </c>
    </row>
    <row r="56" spans="1:5" ht="15">
      <c r="A56" s="32">
        <v>8</v>
      </c>
      <c r="B56" s="35" t="s">
        <v>31</v>
      </c>
      <c r="C56" s="30">
        <f>C55+C53+C48+C40+C36+C22+C11</f>
        <v>9.270009951999999</v>
      </c>
      <c r="D56" s="7">
        <f>D44</f>
        <v>936.1</v>
      </c>
      <c r="E56" s="74">
        <f>E11+E22+E36+E40+E48+E53+E55</f>
        <v>8677.6514160672</v>
      </c>
    </row>
    <row r="57" spans="1:5" ht="15">
      <c r="A57" s="39">
        <v>9</v>
      </c>
      <c r="B57" s="37" t="s">
        <v>32</v>
      </c>
      <c r="C57" s="28"/>
      <c r="D57" s="7">
        <f>D45</f>
        <v>936.1</v>
      </c>
      <c r="E57" s="75"/>
    </row>
    <row r="58" spans="1:5" ht="15">
      <c r="A58" s="39">
        <v>10</v>
      </c>
      <c r="B58" s="37" t="s">
        <v>45</v>
      </c>
      <c r="C58" s="28">
        <f>C57*15%</f>
        <v>0</v>
      </c>
      <c r="D58" s="7">
        <f>D48</f>
        <v>936.1</v>
      </c>
      <c r="E58" s="75"/>
    </row>
    <row r="59" spans="1:5" ht="15">
      <c r="A59" s="32">
        <v>11</v>
      </c>
      <c r="B59" s="55" t="s">
        <v>33</v>
      </c>
      <c r="C59" s="27">
        <f>C56+C57+C58</f>
        <v>9.270009951999999</v>
      </c>
      <c r="D59" s="7">
        <f>D48</f>
        <v>936.1</v>
      </c>
      <c r="E59" s="74">
        <f>E56+E57+E58</f>
        <v>8677.6514160672</v>
      </c>
    </row>
    <row r="60" ht="15">
      <c r="C60" s="59"/>
    </row>
    <row r="61" ht="15">
      <c r="C61" s="60">
        <v>9.27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3.421875" style="0" hidden="1" customWidth="1"/>
    <col min="4" max="4" width="24.8515625" style="0" hidden="1" customWidth="1"/>
    <col min="5" max="5" width="34.140625" style="0" customWidth="1"/>
  </cols>
  <sheetData>
    <row r="1" spans="1:5" ht="39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102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5902.8</v>
      </c>
    </row>
    <row r="8" spans="1:5" ht="15">
      <c r="A8" s="86" t="s">
        <v>2</v>
      </c>
      <c r="B8" s="86"/>
      <c r="C8" s="7"/>
      <c r="D8" s="7"/>
      <c r="E8" s="8">
        <v>11.71</v>
      </c>
    </row>
    <row r="9" spans="1:5" ht="15">
      <c r="A9" s="87"/>
      <c r="B9" s="87"/>
      <c r="C9" s="7"/>
      <c r="D9" s="7"/>
      <c r="E9" s="13">
        <f>E7*E8</f>
        <v>69121.788</v>
      </c>
    </row>
    <row r="10" spans="1:5" ht="44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3.0339928</v>
      </c>
      <c r="D11" s="7">
        <v>5902.8</v>
      </c>
      <c r="E11" s="41">
        <f>C11*D11</f>
        <v>17909.052699840002</v>
      </c>
    </row>
    <row r="12" spans="1:5" ht="15">
      <c r="A12" s="46"/>
      <c r="B12" s="47" t="s">
        <v>4</v>
      </c>
      <c r="C12" s="48"/>
      <c r="D12" s="7">
        <f>E7</f>
        <v>5902.8</v>
      </c>
      <c r="E12" s="12"/>
    </row>
    <row r="13" spans="1:5" ht="15">
      <c r="A13" s="3">
        <v>1.1</v>
      </c>
      <c r="B13" s="4" t="s">
        <v>37</v>
      </c>
      <c r="C13" s="5">
        <f>C14+C15</f>
        <v>2.2564</v>
      </c>
      <c r="D13" s="7">
        <f>E7</f>
        <v>5902.8</v>
      </c>
      <c r="E13" s="12">
        <f aca="true" t="shared" si="0" ref="E13:E57">C13*D13</f>
        <v>13319.077920000002</v>
      </c>
    </row>
    <row r="14" spans="1:5" ht="15">
      <c r="A14" s="2"/>
      <c r="B14" s="4" t="s">
        <v>5</v>
      </c>
      <c r="C14" s="6">
        <v>1.6217</v>
      </c>
      <c r="D14" s="7">
        <f>E7</f>
        <v>5902.8</v>
      </c>
      <c r="E14" s="12">
        <f t="shared" si="0"/>
        <v>9572.57076</v>
      </c>
    </row>
    <row r="15" spans="1:5" ht="15">
      <c r="A15" s="2"/>
      <c r="B15" s="4" t="s">
        <v>6</v>
      </c>
      <c r="C15" s="6">
        <v>0.6347</v>
      </c>
      <c r="D15" s="7">
        <f>E7</f>
        <v>5902.8</v>
      </c>
      <c r="E15" s="12">
        <f t="shared" si="0"/>
        <v>3746.5071600000006</v>
      </c>
    </row>
    <row r="16" spans="1:5" ht="15">
      <c r="A16" s="2">
        <v>1.2</v>
      </c>
      <c r="B16" s="4" t="s">
        <v>115</v>
      </c>
      <c r="C16" s="6">
        <f>(C14+C15)*0.202</f>
        <v>0.45579280000000005</v>
      </c>
      <c r="D16" s="7">
        <f>E7</f>
        <v>5902.8</v>
      </c>
      <c r="E16" s="12">
        <f t="shared" si="0"/>
        <v>2690.4537398400003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5902.8</v>
      </c>
      <c r="E17" s="12">
        <f t="shared" si="0"/>
        <v>84.41004000000001</v>
      </c>
    </row>
    <row r="18" spans="1:5" ht="15">
      <c r="A18" s="2">
        <v>1.4</v>
      </c>
      <c r="B18" s="37" t="s">
        <v>7</v>
      </c>
      <c r="C18" s="28">
        <v>0.0012</v>
      </c>
      <c r="D18" s="7">
        <f>E7</f>
        <v>5902.8</v>
      </c>
      <c r="E18" s="12">
        <f t="shared" si="0"/>
        <v>7.08336</v>
      </c>
    </row>
    <row r="19" spans="1:5" ht="15">
      <c r="A19" s="2">
        <v>1.5</v>
      </c>
      <c r="B19" s="37" t="s">
        <v>8</v>
      </c>
      <c r="C19" s="28">
        <v>0.0816</v>
      </c>
      <c r="D19" s="7">
        <f>E7</f>
        <v>5902.8</v>
      </c>
      <c r="E19" s="12">
        <f t="shared" si="0"/>
        <v>481.66848000000005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5902.8</v>
      </c>
      <c r="E20" s="12">
        <f t="shared" si="0"/>
        <v>687.08592</v>
      </c>
    </row>
    <row r="21" spans="1:5" ht="15">
      <c r="A21" s="2">
        <v>1.7</v>
      </c>
      <c r="B21" s="37" t="s">
        <v>136</v>
      </c>
      <c r="C21" s="49">
        <v>0.1083</v>
      </c>
      <c r="D21" s="7">
        <f>E7</f>
        <v>5902.8</v>
      </c>
      <c r="E21" s="12">
        <f t="shared" si="0"/>
        <v>639.27324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5902.8</v>
      </c>
      <c r="E22" s="41">
        <f t="shared" si="0"/>
        <v>12845.67336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5902.8</v>
      </c>
      <c r="E23" s="12">
        <f t="shared" si="0"/>
        <v>3654.42348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5902.8</v>
      </c>
      <c r="E24" s="12">
        <f t="shared" si="0"/>
        <v>1377.1232400000001</v>
      </c>
    </row>
    <row r="25" spans="1:5" ht="23.25">
      <c r="A25" s="31">
        <v>2.3</v>
      </c>
      <c r="B25" s="37" t="s">
        <v>12</v>
      </c>
      <c r="C25" s="28">
        <v>0.6167</v>
      </c>
      <c r="D25" s="7">
        <f>E7</f>
        <v>5902.8</v>
      </c>
      <c r="E25" s="12">
        <f t="shared" si="0"/>
        <v>3640.25676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5902.8</v>
      </c>
      <c r="E26" s="12">
        <f t="shared" si="0"/>
        <v>197.15352000000001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5902.8</v>
      </c>
      <c r="E27" s="12">
        <f t="shared" si="0"/>
        <v>1538.85996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5902.8</v>
      </c>
      <c r="E28" s="12">
        <f t="shared" si="0"/>
        <v>492.29352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5902.8</v>
      </c>
      <c r="E29" s="12">
        <f t="shared" si="0"/>
        <v>54.30576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5902.8</v>
      </c>
      <c r="E30" s="12">
        <f t="shared" si="0"/>
        <v>795.1071599999999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5902.8</v>
      </c>
      <c r="E31" s="12">
        <f t="shared" si="0"/>
        <v>285.10524000000004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5902.8</v>
      </c>
      <c r="E32" s="12">
        <f t="shared" si="0"/>
        <v>85.00032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5902.8</v>
      </c>
      <c r="E33" s="12">
        <f t="shared" si="0"/>
        <v>319.93176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5902.8</v>
      </c>
      <c r="E34" s="12">
        <f t="shared" si="0"/>
        <v>289.23720000000003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5902.8</v>
      </c>
      <c r="E35" s="12">
        <f t="shared" si="0"/>
        <v>116.87544000000001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5902.8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5902.8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5902.8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5902.8</v>
      </c>
      <c r="E39" s="12"/>
    </row>
    <row r="40" spans="1:5" ht="23.25">
      <c r="A40" s="32">
        <v>4</v>
      </c>
      <c r="B40" s="35" t="s">
        <v>23</v>
      </c>
      <c r="C40" s="27">
        <f>SUM(C41:C47)</f>
        <v>2.68503268</v>
      </c>
      <c r="D40" s="7">
        <f>D39</f>
        <v>5902.8</v>
      </c>
      <c r="E40" s="41">
        <f t="shared" si="0"/>
        <v>15849.210903504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5902.8</v>
      </c>
      <c r="E41" s="12">
        <f t="shared" si="0"/>
        <v>10798.58232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5902.8</v>
      </c>
      <c r="E42" s="12">
        <f t="shared" si="0"/>
        <v>2181.31362864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f>D39</f>
        <v>5902.8</v>
      </c>
      <c r="E43" s="12">
        <f t="shared" si="0"/>
        <v>1297.989594864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5902.8</v>
      </c>
      <c r="E44" s="12">
        <f t="shared" si="0"/>
        <v>92.67396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5902.8</v>
      </c>
      <c r="E45" s="12">
        <f t="shared" si="0"/>
        <v>21.250080000000004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5902.8</v>
      </c>
      <c r="E46" s="12">
        <f t="shared" si="0"/>
        <v>489.93240000000003</v>
      </c>
    </row>
    <row r="47" spans="1:5" ht="15">
      <c r="A47" s="31">
        <v>4.7</v>
      </c>
      <c r="B47" s="37" t="s">
        <v>42</v>
      </c>
      <c r="C47" s="28">
        <v>0.1639</v>
      </c>
      <c r="D47" s="7">
        <f>D43</f>
        <v>5902.8</v>
      </c>
      <c r="E47" s="12">
        <f t="shared" si="0"/>
        <v>967.46892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5902.8</v>
      </c>
      <c r="E48" s="41">
        <f t="shared" si="0"/>
        <v>6637.41762672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5902.8</v>
      </c>
      <c r="E49" s="12">
        <f t="shared" si="0"/>
        <v>3283.13736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5902.8</v>
      </c>
      <c r="E50" s="12">
        <f t="shared" si="0"/>
        <v>663.1937467200001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5902.8</v>
      </c>
      <c r="E51" s="12">
        <f t="shared" si="0"/>
        <v>1071.3582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5902.8</v>
      </c>
      <c r="E52" s="12">
        <f t="shared" si="0"/>
        <v>1619.72832</v>
      </c>
    </row>
    <row r="53" spans="1:5" ht="15">
      <c r="A53" s="32">
        <v>6</v>
      </c>
      <c r="B53" s="35" t="s">
        <v>44</v>
      </c>
      <c r="C53" s="27">
        <f>C61*18.5%</f>
        <v>2.16635</v>
      </c>
      <c r="D53" s="7">
        <f>D43</f>
        <v>5902.8</v>
      </c>
      <c r="E53" s="41">
        <f t="shared" si="0"/>
        <v>12787.530780000001</v>
      </c>
    </row>
    <row r="54" spans="1:5" ht="15">
      <c r="A54" s="36">
        <v>6.1</v>
      </c>
      <c r="B54" s="35" t="s">
        <v>117</v>
      </c>
      <c r="C54" s="27">
        <f>C61*9.85%</f>
        <v>1.153435</v>
      </c>
      <c r="D54" s="7">
        <f>D43</f>
        <v>5902.8</v>
      </c>
      <c r="E54" s="41">
        <f t="shared" si="0"/>
        <v>6808.496118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5902.8</v>
      </c>
      <c r="E55" s="41">
        <v>53.14</v>
      </c>
    </row>
    <row r="56" spans="1:5" ht="15">
      <c r="A56" s="32">
        <v>8</v>
      </c>
      <c r="B56" s="35" t="s">
        <v>31</v>
      </c>
      <c r="C56" s="30">
        <f>C55+C53+C48+C40+C36+C22+C11</f>
        <v>11.19502788</v>
      </c>
      <c r="D56" s="7">
        <f>D44</f>
        <v>5902.8</v>
      </c>
      <c r="E56" s="41">
        <f>E11+E22+E36+E40+E48+E53+E55</f>
        <v>66082.025370064</v>
      </c>
    </row>
    <row r="57" spans="1:5" ht="15">
      <c r="A57" s="39">
        <v>9</v>
      </c>
      <c r="B57" s="37" t="s">
        <v>32</v>
      </c>
      <c r="C57" s="28">
        <v>0.4478</v>
      </c>
      <c r="D57" s="7">
        <f>D45</f>
        <v>5902.8</v>
      </c>
      <c r="E57" s="12">
        <f t="shared" si="0"/>
        <v>2643.27384</v>
      </c>
    </row>
    <row r="58" spans="1:5" ht="15">
      <c r="A58" s="39">
        <v>10</v>
      </c>
      <c r="B58" s="37" t="s">
        <v>45</v>
      </c>
      <c r="C58" s="28">
        <v>0.0672</v>
      </c>
      <c r="D58" s="7">
        <f>D48</f>
        <v>5902.8</v>
      </c>
      <c r="E58" s="12">
        <v>396.49</v>
      </c>
    </row>
    <row r="59" spans="1:5" ht="15">
      <c r="A59" s="32">
        <v>11</v>
      </c>
      <c r="B59" s="55" t="s">
        <v>33</v>
      </c>
      <c r="C59" s="27">
        <f>C56+C57+C58</f>
        <v>11.710027879999998</v>
      </c>
      <c r="D59" s="7">
        <f>D48</f>
        <v>5902.8</v>
      </c>
      <c r="E59" s="41">
        <f>E56+E57+E58</f>
        <v>69121.789210064</v>
      </c>
    </row>
    <row r="60" ht="15">
      <c r="C60" s="59">
        <v>10.47</v>
      </c>
    </row>
    <row r="61" ht="15">
      <c r="C61" s="60">
        <v>11.71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0.7109375" style="0" customWidth="1"/>
    <col min="3" max="3" width="13.28125" style="0" hidden="1" customWidth="1"/>
    <col min="4" max="4" width="20.00390625" style="0" hidden="1" customWidth="1"/>
    <col min="5" max="5" width="24.7109375" style="0" customWidth="1"/>
  </cols>
  <sheetData>
    <row r="1" spans="1:5" ht="42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103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598.5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6745.094999999999</v>
      </c>
    </row>
    <row r="10" spans="1:5" ht="48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2.3216834</v>
      </c>
      <c r="D11" s="7">
        <v>598.5</v>
      </c>
      <c r="E11" s="41">
        <f>C11*D11</f>
        <v>1389.5275149</v>
      </c>
    </row>
    <row r="12" spans="1:5" ht="15">
      <c r="A12" s="46"/>
      <c r="B12" s="47" t="s">
        <v>4</v>
      </c>
      <c r="C12" s="48"/>
      <c r="D12" s="7">
        <f>E7</f>
        <v>598.5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598.5</v>
      </c>
      <c r="E13" s="12">
        <f aca="true" t="shared" si="0" ref="E13:E57">C13*D13</f>
        <v>1000.51245</v>
      </c>
    </row>
    <row r="14" spans="1:5" ht="15">
      <c r="A14" s="2"/>
      <c r="B14" s="4" t="s">
        <v>5</v>
      </c>
      <c r="C14" s="6">
        <v>1.6717</v>
      </c>
      <c r="D14" s="7">
        <f>E7</f>
        <v>598.5</v>
      </c>
      <c r="E14" s="12">
        <f t="shared" si="0"/>
        <v>1000.51245</v>
      </c>
    </row>
    <row r="15" spans="1:5" ht="15">
      <c r="A15" s="2"/>
      <c r="B15" s="4" t="s">
        <v>6</v>
      </c>
      <c r="C15" s="6"/>
      <c r="D15" s="7">
        <f>E7</f>
        <v>598.5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598.5</v>
      </c>
      <c r="E16" s="12">
        <f t="shared" si="0"/>
        <v>202.10351490000002</v>
      </c>
    </row>
    <row r="17" spans="1:5" ht="15">
      <c r="A17" s="2">
        <v>1.3</v>
      </c>
      <c r="B17" s="4" t="s">
        <v>134</v>
      </c>
      <c r="C17" s="6">
        <v>0.0143</v>
      </c>
      <c r="D17" s="7">
        <f>E7</f>
        <v>598.5</v>
      </c>
      <c r="E17" s="12">
        <f t="shared" si="0"/>
        <v>8.55855</v>
      </c>
    </row>
    <row r="18" spans="1:5" ht="15">
      <c r="A18" s="2">
        <v>1.4</v>
      </c>
      <c r="B18" s="37" t="s">
        <v>7</v>
      </c>
      <c r="C18" s="28"/>
      <c r="D18" s="7">
        <f>E7</f>
        <v>598.5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598.5</v>
      </c>
      <c r="E19" s="12">
        <f t="shared" si="0"/>
        <v>48.8376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598.5</v>
      </c>
      <c r="E20" s="12">
        <f t="shared" si="0"/>
        <v>69.6654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598.5</v>
      </c>
      <c r="E21" s="12">
        <f t="shared" si="0"/>
        <v>59.85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598.5</v>
      </c>
      <c r="E22" s="41">
        <f t="shared" si="0"/>
        <v>1302.4557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598.5</v>
      </c>
      <c r="E23" s="12">
        <f t="shared" si="0"/>
        <v>370.53135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598.5</v>
      </c>
      <c r="E24" s="12">
        <f t="shared" si="0"/>
        <v>139.63005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598.5</v>
      </c>
      <c r="E25" s="12">
        <f t="shared" si="0"/>
        <v>369.09495000000004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598.5</v>
      </c>
      <c r="E26" s="12">
        <f t="shared" si="0"/>
        <v>19.9899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598.5</v>
      </c>
      <c r="E27" s="12">
        <f t="shared" si="0"/>
        <v>156.02894999999998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598.5</v>
      </c>
      <c r="E28" s="12">
        <f t="shared" si="0"/>
        <v>49.9149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598.5</v>
      </c>
      <c r="E29" s="12">
        <f t="shared" si="0"/>
        <v>5.5062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598.5</v>
      </c>
      <c r="E30" s="12">
        <f t="shared" si="0"/>
        <v>80.61795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598.5</v>
      </c>
      <c r="E31" s="12">
        <f t="shared" si="0"/>
        <v>28.90755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598.5</v>
      </c>
      <c r="E32" s="12">
        <f t="shared" si="0"/>
        <v>8.6184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598.5</v>
      </c>
      <c r="E33" s="12">
        <f t="shared" si="0"/>
        <v>32.4387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598.5</v>
      </c>
      <c r="E34" s="12">
        <f t="shared" si="0"/>
        <v>29.326500000000003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598.5</v>
      </c>
      <c r="E35" s="12">
        <f t="shared" si="0"/>
        <v>11.8503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598.5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598.5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598.5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598.5</v>
      </c>
      <c r="E39" s="12"/>
    </row>
    <row r="40" spans="1:5" ht="15">
      <c r="A40" s="32">
        <v>4</v>
      </c>
      <c r="B40" s="35" t="s">
        <v>23</v>
      </c>
      <c r="C40" s="27">
        <f>SUM(C41:C47)</f>
        <v>2.8262796199999998</v>
      </c>
      <c r="D40" s="7">
        <f>D39</f>
        <v>598.5</v>
      </c>
      <c r="E40" s="41">
        <f t="shared" si="0"/>
        <v>1691.52835257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598.5</v>
      </c>
      <c r="E41" s="12">
        <f t="shared" si="0"/>
        <v>1094.8959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598.5</v>
      </c>
      <c r="E42" s="12">
        <f t="shared" si="0"/>
        <v>221.1689718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598.5</v>
      </c>
      <c r="E43" s="12">
        <f t="shared" si="0"/>
        <v>197.40973076999998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598.5</v>
      </c>
      <c r="E44" s="12">
        <f t="shared" si="0"/>
        <v>9.39645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598.5</v>
      </c>
      <c r="E45" s="12">
        <f t="shared" si="0"/>
        <v>2.1546000000000003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598.5</v>
      </c>
      <c r="E46" s="12">
        <f t="shared" si="0"/>
        <v>49.6755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598.5</v>
      </c>
      <c r="E47" s="12">
        <f t="shared" si="0"/>
        <v>116.8272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598.5</v>
      </c>
      <c r="E48" s="41">
        <f t="shared" si="0"/>
        <v>672.9847614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598.5</v>
      </c>
      <c r="E49" s="12">
        <f t="shared" si="0"/>
        <v>332.88570000000004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598.5</v>
      </c>
      <c r="E50" s="12">
        <f t="shared" si="0"/>
        <v>67.24291140000001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598.5</v>
      </c>
      <c r="E51" s="12">
        <f t="shared" si="0"/>
        <v>108.62774999999999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598.5</v>
      </c>
      <c r="E52" s="12">
        <f t="shared" si="0"/>
        <v>164.2284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598.5</v>
      </c>
      <c r="E53" s="41">
        <f t="shared" si="0"/>
        <v>1247.8425750000001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598.5</v>
      </c>
      <c r="E54" s="41">
        <f t="shared" si="0"/>
        <v>664.3918574999999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598.5</v>
      </c>
      <c r="E55" s="41">
        <f t="shared" si="0"/>
        <v>5.3865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598.5</v>
      </c>
      <c r="E56" s="41">
        <f t="shared" si="0"/>
        <v>6309.725403869999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598.5</v>
      </c>
      <c r="E57" s="12">
        <f t="shared" si="0"/>
        <v>378.6111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598.5</v>
      </c>
      <c r="E58" s="12">
        <v>56.76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598.5</v>
      </c>
      <c r="E59" s="41">
        <f>E56+E57+E58</f>
        <v>6745.09650387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57421875" style="0" customWidth="1"/>
    <col min="3" max="3" width="15.140625" style="0" hidden="1" customWidth="1"/>
    <col min="4" max="4" width="15.57421875" style="0" hidden="1" customWidth="1"/>
    <col min="5" max="5" width="31.57421875" style="0" customWidth="1"/>
  </cols>
  <sheetData>
    <row r="1" spans="1:5" ht="55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52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4" t="s">
        <v>0</v>
      </c>
      <c r="B7" s="84"/>
      <c r="C7" s="84"/>
      <c r="D7" s="84"/>
      <c r="E7" s="84"/>
    </row>
    <row r="8" spans="1:5" ht="15">
      <c r="A8" s="86" t="s">
        <v>1</v>
      </c>
      <c r="B8" s="86"/>
      <c r="C8" s="7"/>
      <c r="D8" s="7"/>
      <c r="E8" s="8">
        <v>4379.4</v>
      </c>
    </row>
    <row r="9" spans="1:5" ht="15">
      <c r="A9" s="86" t="s">
        <v>2</v>
      </c>
      <c r="B9" s="86"/>
      <c r="C9" s="7"/>
      <c r="D9" s="7"/>
      <c r="E9" s="8">
        <v>11.27</v>
      </c>
    </row>
    <row r="10" spans="1:5" ht="15">
      <c r="A10" s="87"/>
      <c r="B10" s="87"/>
      <c r="C10" s="7"/>
      <c r="D10" s="7"/>
      <c r="E10" s="13">
        <f>E8*E9</f>
        <v>49355.837999999996</v>
      </c>
    </row>
    <row r="11" spans="1:5" ht="54" customHeight="1">
      <c r="A11" s="9" t="s">
        <v>35</v>
      </c>
      <c r="B11" s="10" t="s">
        <v>3</v>
      </c>
      <c r="C11" s="88" t="s">
        <v>34</v>
      </c>
      <c r="D11" s="88"/>
      <c r="E11" s="88"/>
    </row>
    <row r="12" spans="1:5" ht="23.25">
      <c r="A12" s="34">
        <v>1</v>
      </c>
      <c r="B12" s="35" t="s">
        <v>36</v>
      </c>
      <c r="C12" s="27">
        <f>SUM(C15:C22)</f>
        <v>2.3216834</v>
      </c>
      <c r="D12" s="7">
        <v>4379.4</v>
      </c>
      <c r="E12" s="41">
        <f>C12*D12</f>
        <v>10167.58028196</v>
      </c>
    </row>
    <row r="13" spans="1:5" ht="15">
      <c r="A13" s="46"/>
      <c r="B13" s="47" t="s">
        <v>4</v>
      </c>
      <c r="C13" s="48"/>
      <c r="D13" s="7">
        <v>4379.4</v>
      </c>
      <c r="E13" s="12"/>
    </row>
    <row r="14" spans="1:5" ht="15">
      <c r="A14" s="3">
        <v>1.1</v>
      </c>
      <c r="B14" s="4" t="s">
        <v>37</v>
      </c>
      <c r="C14" s="5">
        <f>C15+C16</f>
        <v>1.6717</v>
      </c>
      <c r="D14" s="7">
        <v>4379.4</v>
      </c>
      <c r="E14" s="12">
        <f aca="true" t="shared" si="0" ref="E14:E57">C14*D14</f>
        <v>7321.042979999999</v>
      </c>
    </row>
    <row r="15" spans="1:5" ht="15">
      <c r="A15" s="2"/>
      <c r="B15" s="4" t="s">
        <v>5</v>
      </c>
      <c r="C15" s="6">
        <v>1.6717</v>
      </c>
      <c r="D15" s="7">
        <v>4379.4</v>
      </c>
      <c r="E15" s="12">
        <f t="shared" si="0"/>
        <v>7321.042979999999</v>
      </c>
    </row>
    <row r="16" spans="1:5" ht="15">
      <c r="A16" s="2"/>
      <c r="B16" s="4" t="s">
        <v>6</v>
      </c>
      <c r="C16" s="6"/>
      <c r="D16" s="7">
        <v>4379.4</v>
      </c>
      <c r="E16" s="12"/>
    </row>
    <row r="17" spans="1:5" ht="15">
      <c r="A17" s="2">
        <v>1.2</v>
      </c>
      <c r="B17" s="4" t="s">
        <v>115</v>
      </c>
      <c r="C17" s="6">
        <f>(C15+C16)*0.202</f>
        <v>0.3376834</v>
      </c>
      <c r="D17" s="7">
        <v>4379.4</v>
      </c>
      <c r="E17" s="12">
        <f t="shared" si="0"/>
        <v>1478.85068196</v>
      </c>
    </row>
    <row r="18" spans="1:5" ht="23.25">
      <c r="A18" s="2">
        <v>1.3</v>
      </c>
      <c r="B18" s="4" t="s">
        <v>134</v>
      </c>
      <c r="C18" s="6">
        <v>0.0143</v>
      </c>
      <c r="D18" s="7">
        <v>4379.4</v>
      </c>
      <c r="E18" s="12">
        <f t="shared" si="0"/>
        <v>62.62542</v>
      </c>
    </row>
    <row r="19" spans="1:5" ht="15">
      <c r="A19" s="2">
        <v>1.4</v>
      </c>
      <c r="B19" s="37" t="s">
        <v>7</v>
      </c>
      <c r="C19" s="28"/>
      <c r="D19" s="7">
        <v>4379.4</v>
      </c>
      <c r="E19" s="12"/>
    </row>
    <row r="20" spans="1:5" ht="15">
      <c r="A20" s="2">
        <v>1.5</v>
      </c>
      <c r="B20" s="37" t="s">
        <v>8</v>
      </c>
      <c r="C20" s="28">
        <v>0.0816</v>
      </c>
      <c r="D20" s="7">
        <v>4379.4</v>
      </c>
      <c r="E20" s="12">
        <f t="shared" si="0"/>
        <v>357.35904</v>
      </c>
    </row>
    <row r="21" spans="1:5" ht="15">
      <c r="A21" s="2">
        <v>1.6</v>
      </c>
      <c r="B21" s="37" t="s">
        <v>135</v>
      </c>
      <c r="C21" s="28">
        <v>0.1164</v>
      </c>
      <c r="D21" s="7">
        <v>4379.4</v>
      </c>
      <c r="E21" s="12">
        <f t="shared" si="0"/>
        <v>509.76216</v>
      </c>
    </row>
    <row r="22" spans="1:5" ht="15">
      <c r="A22" s="2">
        <v>1.7</v>
      </c>
      <c r="B22" s="37" t="s">
        <v>136</v>
      </c>
      <c r="C22" s="49">
        <v>0.1</v>
      </c>
      <c r="D22" s="7">
        <v>4379.4</v>
      </c>
      <c r="E22" s="12">
        <f t="shared" si="0"/>
        <v>437.94</v>
      </c>
    </row>
    <row r="23" spans="1:5" ht="15">
      <c r="A23" s="32">
        <v>2</v>
      </c>
      <c r="B23" s="35" t="s">
        <v>9</v>
      </c>
      <c r="C23" s="27">
        <f>SUM(C24:C36)</f>
        <v>2.1762</v>
      </c>
      <c r="D23" s="7">
        <v>4379.4</v>
      </c>
      <c r="E23" s="41">
        <f t="shared" si="0"/>
        <v>9530.45028</v>
      </c>
    </row>
    <row r="24" spans="1:5" ht="15">
      <c r="A24" s="31">
        <v>2.1</v>
      </c>
      <c r="B24" s="37" t="s">
        <v>10</v>
      </c>
      <c r="C24" s="28">
        <v>0.6191</v>
      </c>
      <c r="D24" s="7">
        <v>4379.4</v>
      </c>
      <c r="E24" s="12">
        <f t="shared" si="0"/>
        <v>2711.2865399999996</v>
      </c>
    </row>
    <row r="25" spans="1:5" ht="15">
      <c r="A25" s="31">
        <v>2.2</v>
      </c>
      <c r="B25" s="37" t="s">
        <v>11</v>
      </c>
      <c r="C25" s="28">
        <v>0.2333</v>
      </c>
      <c r="D25" s="7">
        <v>4379.4</v>
      </c>
      <c r="E25" s="12">
        <f t="shared" si="0"/>
        <v>1021.7140199999999</v>
      </c>
    </row>
    <row r="26" spans="1:5" ht="15">
      <c r="A26" s="31">
        <v>2.3</v>
      </c>
      <c r="B26" s="37" t="s">
        <v>12</v>
      </c>
      <c r="C26" s="28">
        <v>0.6167</v>
      </c>
      <c r="D26" s="7">
        <v>4379.4</v>
      </c>
      <c r="E26" s="12">
        <f t="shared" si="0"/>
        <v>2700.77598</v>
      </c>
    </row>
    <row r="27" spans="1:5" ht="23.25">
      <c r="A27" s="31">
        <v>2.4</v>
      </c>
      <c r="B27" s="37" t="s">
        <v>38</v>
      </c>
      <c r="C27" s="28">
        <v>0.0334</v>
      </c>
      <c r="D27" s="7">
        <v>4379.4</v>
      </c>
      <c r="E27" s="12">
        <f t="shared" si="0"/>
        <v>146.27195999999998</v>
      </c>
    </row>
    <row r="28" spans="1:5" ht="15">
      <c r="A28" s="31">
        <v>2.5</v>
      </c>
      <c r="B28" s="37" t="s">
        <v>13</v>
      </c>
      <c r="C28" s="28">
        <v>0.2607</v>
      </c>
      <c r="D28" s="7">
        <v>4379.4</v>
      </c>
      <c r="E28" s="12">
        <f t="shared" si="0"/>
        <v>1141.70958</v>
      </c>
    </row>
    <row r="29" spans="1:5" ht="15">
      <c r="A29" s="31">
        <v>2.6</v>
      </c>
      <c r="B29" s="37" t="s">
        <v>39</v>
      </c>
      <c r="C29" s="28">
        <v>0.0834</v>
      </c>
      <c r="D29" s="7">
        <v>4379.4</v>
      </c>
      <c r="E29" s="12">
        <f t="shared" si="0"/>
        <v>365.24196</v>
      </c>
    </row>
    <row r="30" spans="1:5" ht="23.25">
      <c r="A30" s="31">
        <v>2.7</v>
      </c>
      <c r="B30" s="37" t="s">
        <v>14</v>
      </c>
      <c r="C30" s="28">
        <v>0.0092</v>
      </c>
      <c r="D30" s="7">
        <v>4379.4</v>
      </c>
      <c r="E30" s="12">
        <f t="shared" si="0"/>
        <v>40.290479999999995</v>
      </c>
    </row>
    <row r="31" spans="1:5" ht="15">
      <c r="A31" s="31">
        <v>2.8</v>
      </c>
      <c r="B31" s="37" t="s">
        <v>137</v>
      </c>
      <c r="C31" s="28">
        <v>0.1347</v>
      </c>
      <c r="D31" s="7">
        <v>4379.4</v>
      </c>
      <c r="E31" s="12">
        <f t="shared" si="0"/>
        <v>589.9051799999999</v>
      </c>
    </row>
    <row r="32" spans="1:5" ht="15">
      <c r="A32" s="31">
        <v>2.9</v>
      </c>
      <c r="B32" s="37" t="s">
        <v>15</v>
      </c>
      <c r="C32" s="28">
        <v>0.0483</v>
      </c>
      <c r="D32" s="7">
        <v>4379.4</v>
      </c>
      <c r="E32" s="12">
        <f t="shared" si="0"/>
        <v>211.52501999999998</v>
      </c>
    </row>
    <row r="33" spans="1:5" ht="15">
      <c r="A33" s="38" t="s">
        <v>40</v>
      </c>
      <c r="B33" s="37" t="s">
        <v>16</v>
      </c>
      <c r="C33" s="28">
        <v>0.0144</v>
      </c>
      <c r="D33" s="7">
        <v>4379.4</v>
      </c>
      <c r="E33" s="12">
        <f t="shared" si="0"/>
        <v>63.063359999999996</v>
      </c>
    </row>
    <row r="34" spans="1:5" ht="15">
      <c r="A34" s="31">
        <v>2.11</v>
      </c>
      <c r="B34" s="37" t="s">
        <v>17</v>
      </c>
      <c r="C34" s="28">
        <v>0.0542</v>
      </c>
      <c r="D34" s="7">
        <v>4379.4</v>
      </c>
      <c r="E34" s="12">
        <f t="shared" si="0"/>
        <v>237.36347999999998</v>
      </c>
    </row>
    <row r="35" spans="1:5" ht="15">
      <c r="A35" s="31">
        <v>2.12</v>
      </c>
      <c r="B35" s="37" t="s">
        <v>18</v>
      </c>
      <c r="C35" s="28">
        <v>0.049</v>
      </c>
      <c r="D35" s="7">
        <v>4379.4</v>
      </c>
      <c r="E35" s="12">
        <f t="shared" si="0"/>
        <v>214.5906</v>
      </c>
    </row>
    <row r="36" spans="1:5" ht="23.25">
      <c r="A36" s="31">
        <v>2.13</v>
      </c>
      <c r="B36" s="37" t="s">
        <v>138</v>
      </c>
      <c r="C36" s="28">
        <v>0.0198</v>
      </c>
      <c r="D36" s="7">
        <v>4379.4</v>
      </c>
      <c r="E36" s="12">
        <f t="shared" si="0"/>
        <v>86.71212</v>
      </c>
    </row>
    <row r="37" spans="1:5" ht="23.25">
      <c r="A37" s="32">
        <v>3</v>
      </c>
      <c r="B37" s="35" t="s">
        <v>19</v>
      </c>
      <c r="C37" s="27">
        <f>SUM(C38:C40)</f>
        <v>0</v>
      </c>
      <c r="D37" s="7">
        <v>4379.4</v>
      </c>
      <c r="E37" s="41">
        <f t="shared" si="0"/>
        <v>0</v>
      </c>
    </row>
    <row r="38" spans="1:5" ht="15">
      <c r="A38" s="31">
        <v>3.1</v>
      </c>
      <c r="B38" s="37" t="s">
        <v>20</v>
      </c>
      <c r="C38" s="28"/>
      <c r="D38" s="7">
        <v>4379.4</v>
      </c>
      <c r="E38" s="12"/>
    </row>
    <row r="39" spans="1:5" ht="15">
      <c r="A39" s="31">
        <v>3.2</v>
      </c>
      <c r="B39" s="37" t="s">
        <v>21</v>
      </c>
      <c r="C39" s="28"/>
      <c r="D39" s="7">
        <v>4379.4</v>
      </c>
      <c r="E39" s="12"/>
    </row>
    <row r="40" spans="1:5" ht="15">
      <c r="A40" s="31">
        <v>3.3</v>
      </c>
      <c r="B40" s="37" t="s">
        <v>22</v>
      </c>
      <c r="C40" s="28"/>
      <c r="D40" s="7">
        <v>4379.4</v>
      </c>
      <c r="E40" s="12"/>
    </row>
    <row r="41" spans="1:5" ht="23.25">
      <c r="A41" s="32">
        <v>4</v>
      </c>
      <c r="B41" s="35" t="s">
        <v>23</v>
      </c>
      <c r="C41" s="27">
        <f>SUM(C42:C48)</f>
        <v>2.8262796199999998</v>
      </c>
      <c r="D41" s="7">
        <v>4379.4</v>
      </c>
      <c r="E41" s="41">
        <f t="shared" si="0"/>
        <v>12377.408967827998</v>
      </c>
    </row>
    <row r="42" spans="1:5" ht="23.25">
      <c r="A42" s="31">
        <v>4.1</v>
      </c>
      <c r="B42" s="37" t="s">
        <v>41</v>
      </c>
      <c r="C42" s="28">
        <v>1.8294</v>
      </c>
      <c r="D42" s="7">
        <v>4379.4</v>
      </c>
      <c r="E42" s="12">
        <f t="shared" si="0"/>
        <v>8011.674359999999</v>
      </c>
    </row>
    <row r="43" spans="1:5" ht="15">
      <c r="A43" s="31">
        <v>4.2</v>
      </c>
      <c r="B43" s="37" t="s">
        <v>115</v>
      </c>
      <c r="C43" s="28">
        <f>C42*0.202</f>
        <v>0.3695388</v>
      </c>
      <c r="D43" s="7">
        <v>4379.4</v>
      </c>
      <c r="E43" s="12">
        <f t="shared" si="0"/>
        <v>1618.35822072</v>
      </c>
    </row>
    <row r="44" spans="1:5" ht="15">
      <c r="A44" s="31">
        <v>4.3</v>
      </c>
      <c r="B44" s="37" t="s">
        <v>24</v>
      </c>
      <c r="C44" s="28">
        <f>(C42+C43)*0.15</f>
        <v>0.32984082</v>
      </c>
      <c r="D44" s="7">
        <v>4379.4</v>
      </c>
      <c r="E44" s="12">
        <f t="shared" si="0"/>
        <v>1444.5048871079998</v>
      </c>
    </row>
    <row r="45" spans="1:5" ht="15">
      <c r="A45" s="31">
        <v>4.4</v>
      </c>
      <c r="B45" s="37" t="s">
        <v>139</v>
      </c>
      <c r="C45" s="28">
        <v>0.0157</v>
      </c>
      <c r="D45" s="7">
        <v>4379.4</v>
      </c>
      <c r="E45" s="12">
        <f t="shared" si="0"/>
        <v>68.75657999999999</v>
      </c>
    </row>
    <row r="46" spans="1:5" ht="15">
      <c r="A46" s="31">
        <v>4.5</v>
      </c>
      <c r="B46" s="37" t="s">
        <v>25</v>
      </c>
      <c r="C46" s="28">
        <v>0.0036000000000000003</v>
      </c>
      <c r="D46" s="7">
        <v>4379.4</v>
      </c>
      <c r="E46" s="12">
        <f t="shared" si="0"/>
        <v>15.76584</v>
      </c>
    </row>
    <row r="47" spans="1:5" ht="15">
      <c r="A47" s="31">
        <v>4.6</v>
      </c>
      <c r="B47" s="37" t="s">
        <v>26</v>
      </c>
      <c r="C47" s="28">
        <v>0.083</v>
      </c>
      <c r="D47" s="7">
        <v>4379.4</v>
      </c>
      <c r="E47" s="12">
        <f t="shared" si="0"/>
        <v>363.4902</v>
      </c>
    </row>
    <row r="48" spans="1:5" ht="15">
      <c r="A48" s="31">
        <v>4.7</v>
      </c>
      <c r="B48" s="37" t="s">
        <v>42</v>
      </c>
      <c r="C48" s="28">
        <v>0.1952</v>
      </c>
      <c r="D48" s="7">
        <v>4379.4</v>
      </c>
      <c r="E48" s="12">
        <f t="shared" si="0"/>
        <v>854.85888</v>
      </c>
    </row>
    <row r="49" spans="1:5" ht="15">
      <c r="A49" s="32">
        <v>5</v>
      </c>
      <c r="B49" s="35" t="s">
        <v>27</v>
      </c>
      <c r="C49" s="27">
        <f>SUM(C50:C53)</f>
        <v>1.1244524</v>
      </c>
      <c r="D49" s="7">
        <v>4379.4</v>
      </c>
      <c r="E49" s="41">
        <f t="shared" si="0"/>
        <v>4924.42684056</v>
      </c>
    </row>
    <row r="50" spans="1:5" ht="23.25">
      <c r="A50" s="31">
        <v>5.1</v>
      </c>
      <c r="B50" s="37" t="s">
        <v>43</v>
      </c>
      <c r="C50" s="28">
        <v>0.5562</v>
      </c>
      <c r="D50" s="7">
        <v>4379.4</v>
      </c>
      <c r="E50" s="12">
        <f t="shared" si="0"/>
        <v>2435.82228</v>
      </c>
    </row>
    <row r="51" spans="1:5" ht="15">
      <c r="A51" s="31">
        <v>5.2</v>
      </c>
      <c r="B51" s="37" t="s">
        <v>115</v>
      </c>
      <c r="C51" s="28">
        <f>C50*0.202</f>
        <v>0.11235240000000002</v>
      </c>
      <c r="D51" s="7">
        <v>4379.4</v>
      </c>
      <c r="E51" s="12">
        <f t="shared" si="0"/>
        <v>492.03610056</v>
      </c>
    </row>
    <row r="52" spans="1:5" ht="15">
      <c r="A52" s="31">
        <v>5.3</v>
      </c>
      <c r="B52" s="37" t="s">
        <v>28</v>
      </c>
      <c r="C52" s="28">
        <v>0.1815</v>
      </c>
      <c r="D52" s="7">
        <v>4379.4</v>
      </c>
      <c r="E52" s="12">
        <f t="shared" si="0"/>
        <v>794.8611</v>
      </c>
    </row>
    <row r="53" spans="1:5" ht="15">
      <c r="A53" s="31">
        <v>5.4</v>
      </c>
      <c r="B53" s="37" t="s">
        <v>29</v>
      </c>
      <c r="C53" s="28">
        <v>0.2744</v>
      </c>
      <c r="D53" s="7">
        <v>4379.4</v>
      </c>
      <c r="E53" s="12">
        <f t="shared" si="0"/>
        <v>1201.7073599999999</v>
      </c>
    </row>
    <row r="54" spans="1:5" ht="15">
      <c r="A54" s="32">
        <v>6</v>
      </c>
      <c r="B54" s="35" t="s">
        <v>44</v>
      </c>
      <c r="C54" s="27">
        <f>C62*18.5%</f>
        <v>2.08495</v>
      </c>
      <c r="D54" s="7">
        <v>4379.4</v>
      </c>
      <c r="E54" s="41">
        <f t="shared" si="0"/>
        <v>9130.83003</v>
      </c>
    </row>
    <row r="55" spans="1:5" ht="15">
      <c r="A55" s="36">
        <v>6.1</v>
      </c>
      <c r="B55" s="35" t="s">
        <v>117</v>
      </c>
      <c r="C55" s="27">
        <f>C62*9.85%</f>
        <v>1.1100949999999998</v>
      </c>
      <c r="D55" s="7">
        <v>4379.4</v>
      </c>
      <c r="E55" s="41">
        <f t="shared" si="0"/>
        <v>4861.550042999999</v>
      </c>
    </row>
    <row r="56" spans="1:5" ht="15">
      <c r="A56" s="32">
        <v>7</v>
      </c>
      <c r="B56" s="35" t="s">
        <v>30</v>
      </c>
      <c r="C56" s="27">
        <v>0.009</v>
      </c>
      <c r="D56" s="7">
        <v>4379.4</v>
      </c>
      <c r="E56" s="41">
        <f t="shared" si="0"/>
        <v>39.41459999999999</v>
      </c>
    </row>
    <row r="57" spans="1:5" ht="15">
      <c r="A57" s="32">
        <v>8</v>
      </c>
      <c r="B57" s="35" t="s">
        <v>31</v>
      </c>
      <c r="C57" s="30">
        <f>C56+C54+C49+C41+C37+C23+C12</f>
        <v>10.542565419999999</v>
      </c>
      <c r="D57" s="7">
        <v>4379.4</v>
      </c>
      <c r="E57" s="41">
        <f t="shared" si="0"/>
        <v>46170.11100034799</v>
      </c>
    </row>
    <row r="58" spans="1:5" ht="15">
      <c r="A58" s="39">
        <v>9</v>
      </c>
      <c r="B58" s="37" t="s">
        <v>32</v>
      </c>
      <c r="C58" s="28">
        <v>0.6326</v>
      </c>
      <c r="D58" s="7">
        <v>4379.4</v>
      </c>
      <c r="E58" s="12">
        <f>C58*D58</f>
        <v>2770.40844</v>
      </c>
    </row>
    <row r="59" spans="1:5" ht="15">
      <c r="A59" s="39">
        <v>10</v>
      </c>
      <c r="B59" s="37" t="s">
        <v>45</v>
      </c>
      <c r="C59" s="28">
        <v>0.0948</v>
      </c>
      <c r="D59" s="7">
        <v>4379.4</v>
      </c>
      <c r="E59" s="12">
        <f>C59*D59+0.15</f>
        <v>415.31711999999993</v>
      </c>
    </row>
    <row r="60" spans="1:5" ht="15">
      <c r="A60" s="32">
        <v>11</v>
      </c>
      <c r="B60" s="55" t="s">
        <v>33</v>
      </c>
      <c r="C60" s="27">
        <f>C57+C58+C59</f>
        <v>11.269965419999998</v>
      </c>
      <c r="D60" s="7">
        <v>4379.4</v>
      </c>
      <c r="E60" s="41">
        <f>E57+E58+E59</f>
        <v>49355.83656034799</v>
      </c>
    </row>
    <row r="61" spans="1:5" ht="15">
      <c r="A61" s="31"/>
      <c r="B61" s="37"/>
      <c r="C61" s="59"/>
      <c r="D61" s="7"/>
      <c r="E61" s="12"/>
    </row>
    <row r="62" spans="2:3" ht="15">
      <c r="B62" s="76"/>
      <c r="C62" s="60">
        <v>11.27</v>
      </c>
    </row>
    <row r="63" spans="1:5" ht="15">
      <c r="A63" s="85" t="s">
        <v>86</v>
      </c>
      <c r="B63" s="85"/>
      <c r="C63" s="85"/>
      <c r="D63" s="85"/>
      <c r="E63" s="85"/>
    </row>
  </sheetData>
  <sheetProtection/>
  <mergeCells count="9">
    <mergeCell ref="A63:E63"/>
    <mergeCell ref="A8:B8"/>
    <mergeCell ref="A9:B9"/>
    <mergeCell ref="A10:B10"/>
    <mergeCell ref="C11:E11"/>
    <mergeCell ref="A1:E1"/>
    <mergeCell ref="A3:E3"/>
    <mergeCell ref="A5:E5"/>
    <mergeCell ref="A7:E7"/>
  </mergeCells>
  <hyperlinks>
    <hyperlink ref="A3:E3" location="ГЛАВНАЯ!A1" display="Вернуться на главную страницу к списку домов"/>
    <hyperlink ref="A63:E6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00390625" style="0" customWidth="1"/>
    <col min="3" max="3" width="21.140625" style="0" hidden="1" customWidth="1"/>
    <col min="4" max="4" width="16.7109375" style="0" hidden="1" customWidth="1"/>
    <col min="5" max="5" width="29.7109375" style="0" customWidth="1"/>
  </cols>
  <sheetData>
    <row r="1" spans="1:5" ht="42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124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4423.7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49855.098999999995</v>
      </c>
    </row>
    <row r="10" spans="1:5" ht="47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4423.7</v>
      </c>
      <c r="E11" s="41">
        <f>C11*D11</f>
        <v>10270.43085658</v>
      </c>
    </row>
    <row r="12" spans="1:5" ht="15">
      <c r="A12" s="46"/>
      <c r="B12" s="47" t="s">
        <v>4</v>
      </c>
      <c r="C12" s="48"/>
      <c r="D12" s="7">
        <f>E7</f>
        <v>4423.7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4423.7</v>
      </c>
      <c r="E13" s="12">
        <f aca="true" t="shared" si="0" ref="E13:E57">C13*D13</f>
        <v>7395.099289999999</v>
      </c>
    </row>
    <row r="14" spans="1:5" ht="15">
      <c r="A14" s="2"/>
      <c r="B14" s="4" t="s">
        <v>5</v>
      </c>
      <c r="C14" s="6">
        <v>1.6717</v>
      </c>
      <c r="D14" s="7">
        <f>E7</f>
        <v>4423.7</v>
      </c>
      <c r="E14" s="12">
        <f t="shared" si="0"/>
        <v>7395.099289999999</v>
      </c>
    </row>
    <row r="15" spans="1:5" ht="15">
      <c r="A15" s="2"/>
      <c r="B15" s="4" t="s">
        <v>6</v>
      </c>
      <c r="C15" s="6"/>
      <c r="D15" s="7">
        <f>E7</f>
        <v>4423.7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4423.7</v>
      </c>
      <c r="E16" s="12">
        <f t="shared" si="0"/>
        <v>1493.81005658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4423.7</v>
      </c>
      <c r="E17" s="12">
        <f t="shared" si="0"/>
        <v>63.25891</v>
      </c>
    </row>
    <row r="18" spans="1:5" ht="15">
      <c r="A18" s="2">
        <v>1.4</v>
      </c>
      <c r="B18" s="37" t="s">
        <v>7</v>
      </c>
      <c r="C18" s="28"/>
      <c r="D18" s="7">
        <f>E7</f>
        <v>4423.7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4423.7</v>
      </c>
      <c r="E19" s="12">
        <f t="shared" si="0"/>
        <v>360.97392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4423.7</v>
      </c>
      <c r="E20" s="12">
        <f t="shared" si="0"/>
        <v>514.91868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4423.7</v>
      </c>
      <c r="E21" s="12">
        <f t="shared" si="0"/>
        <v>442.37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4423.7</v>
      </c>
      <c r="E22" s="41">
        <f t="shared" si="0"/>
        <v>9626.85594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4423.7</v>
      </c>
      <c r="E23" s="12">
        <f t="shared" si="0"/>
        <v>2738.71267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4423.7</v>
      </c>
      <c r="E24" s="12">
        <f t="shared" si="0"/>
        <v>1032.04921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4423.7</v>
      </c>
      <c r="E25" s="12">
        <f t="shared" si="0"/>
        <v>2728.09579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4423.7</v>
      </c>
      <c r="E26" s="12">
        <f t="shared" si="0"/>
        <v>147.75158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4423.7</v>
      </c>
      <c r="E27" s="12">
        <f t="shared" si="0"/>
        <v>1153.25859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4423.7</v>
      </c>
      <c r="E28" s="12">
        <f t="shared" si="0"/>
        <v>368.93658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4423.7</v>
      </c>
      <c r="E29" s="12">
        <f t="shared" si="0"/>
        <v>40.69804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4423.7</v>
      </c>
      <c r="E30" s="12">
        <f t="shared" si="0"/>
        <v>595.8723899999999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4423.7</v>
      </c>
      <c r="E31" s="12">
        <f t="shared" si="0"/>
        <v>213.66471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4423.7</v>
      </c>
      <c r="E32" s="12">
        <f t="shared" si="0"/>
        <v>63.70128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4423.7</v>
      </c>
      <c r="E33" s="12">
        <f t="shared" si="0"/>
        <v>239.76453999999998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4423.7</v>
      </c>
      <c r="E34" s="12">
        <f t="shared" si="0"/>
        <v>216.7613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4423.7</v>
      </c>
      <c r="E35" s="12">
        <f t="shared" si="0"/>
        <v>87.58926000000001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4423.7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4423.7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4423.7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4423.7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4423.7</v>
      </c>
      <c r="E40" s="41">
        <f t="shared" si="0"/>
        <v>12502.613154993998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4423.7</v>
      </c>
      <c r="E41" s="12">
        <f t="shared" si="0"/>
        <v>8092.71678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4423.7</v>
      </c>
      <c r="E42" s="12">
        <f t="shared" si="0"/>
        <v>1634.72878956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4423.7</v>
      </c>
      <c r="E43" s="12">
        <f t="shared" si="0"/>
        <v>1459.1168354339998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4423.7</v>
      </c>
      <c r="E44" s="12">
        <f t="shared" si="0"/>
        <v>69.45209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4423.7</v>
      </c>
      <c r="E45" s="12">
        <f t="shared" si="0"/>
        <v>15.925320000000001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4423.7</v>
      </c>
      <c r="E46" s="12">
        <f t="shared" si="0"/>
        <v>367.1671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4423.7</v>
      </c>
      <c r="E47" s="12">
        <f t="shared" si="0"/>
        <v>863.50624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4423.7</v>
      </c>
      <c r="E48" s="41">
        <f t="shared" si="0"/>
        <v>4974.24008188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4423.7</v>
      </c>
      <c r="E49" s="12">
        <f t="shared" si="0"/>
        <v>2460.46194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4423.7</v>
      </c>
      <c r="E50" s="12">
        <f t="shared" si="0"/>
        <v>497.01331188000006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4423.7</v>
      </c>
      <c r="E51" s="12">
        <f t="shared" si="0"/>
        <v>802.9015499999999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4423.7</v>
      </c>
      <c r="E52" s="12">
        <f t="shared" si="0"/>
        <v>1213.8632799999998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4423.7</v>
      </c>
      <c r="E53" s="41">
        <f t="shared" si="0"/>
        <v>9223.193315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4423.7</v>
      </c>
      <c r="E54" s="41">
        <f t="shared" si="0"/>
        <v>4910.727251499999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4423.7</v>
      </c>
      <c r="E55" s="41">
        <f t="shared" si="0"/>
        <v>39.8133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4423.7</v>
      </c>
      <c r="E56" s="41">
        <f t="shared" si="0"/>
        <v>46637.14664845399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4423.7</v>
      </c>
      <c r="E57" s="12">
        <f t="shared" si="0"/>
        <v>2798.43262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4423.7</v>
      </c>
      <c r="E58" s="12">
        <v>419.52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4423.7</v>
      </c>
      <c r="E59" s="41">
        <f>E56+E57+E58</f>
        <v>49855.09926845399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23.28125" style="0" hidden="1" customWidth="1"/>
    <col min="4" max="4" width="25.57421875" style="0" hidden="1" customWidth="1"/>
    <col min="5" max="5" width="26.00390625" style="0" customWidth="1"/>
  </cols>
  <sheetData>
    <row r="1" spans="1:5" ht="43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104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833.2</v>
      </c>
    </row>
    <row r="8" spans="1:5" ht="15">
      <c r="A8" s="86" t="s">
        <v>2</v>
      </c>
      <c r="B8" s="86"/>
      <c r="C8" s="7"/>
      <c r="D8" s="7"/>
      <c r="E8" s="8">
        <v>9.27</v>
      </c>
    </row>
    <row r="9" spans="1:5" ht="15">
      <c r="A9" s="87"/>
      <c r="B9" s="87"/>
      <c r="C9" s="7"/>
      <c r="D9" s="7"/>
      <c r="E9" s="13">
        <f>E7*E8</f>
        <v>7723.764</v>
      </c>
    </row>
    <row r="10" spans="1:5" ht="40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2.1634834</v>
      </c>
      <c r="D11" s="7">
        <v>833.2</v>
      </c>
      <c r="E11" s="41">
        <f>C11*D11</f>
        <v>1802.6143688800003</v>
      </c>
    </row>
    <row r="12" spans="1:5" ht="15">
      <c r="A12" s="46"/>
      <c r="B12" s="47" t="s">
        <v>4</v>
      </c>
      <c r="C12" s="48"/>
      <c r="D12" s="7">
        <f>E7</f>
        <v>833.2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7">
        <f>E7</f>
        <v>833.2</v>
      </c>
      <c r="E13" s="12">
        <f aca="true" t="shared" si="0" ref="E13:E53">C13*D13</f>
        <v>1351.20044</v>
      </c>
    </row>
    <row r="14" spans="1:5" ht="15">
      <c r="A14" s="2"/>
      <c r="B14" s="4" t="s">
        <v>5</v>
      </c>
      <c r="C14" s="6">
        <v>1.6217</v>
      </c>
      <c r="D14" s="7">
        <f>E7</f>
        <v>833.2</v>
      </c>
      <c r="E14" s="12">
        <f t="shared" si="0"/>
        <v>1351.20044</v>
      </c>
    </row>
    <row r="15" spans="1:5" ht="15">
      <c r="A15" s="2"/>
      <c r="B15" s="4" t="s">
        <v>6</v>
      </c>
      <c r="C15" s="6"/>
      <c r="D15" s="7">
        <f>E7</f>
        <v>833.2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7">
        <f>E7</f>
        <v>833.2</v>
      </c>
      <c r="E16" s="12">
        <f t="shared" si="0"/>
        <v>272.94248888000004</v>
      </c>
    </row>
    <row r="17" spans="1:5" ht="23.25">
      <c r="A17" s="2">
        <v>1.3</v>
      </c>
      <c r="B17" s="4" t="s">
        <v>134</v>
      </c>
      <c r="C17" s="6">
        <v>0.0162</v>
      </c>
      <c r="D17" s="7">
        <f>E7</f>
        <v>833.2</v>
      </c>
      <c r="E17" s="12">
        <f t="shared" si="0"/>
        <v>13.49784</v>
      </c>
    </row>
    <row r="18" spans="1:5" ht="15">
      <c r="A18" s="2">
        <v>1.4</v>
      </c>
      <c r="B18" s="37" t="s">
        <v>7</v>
      </c>
      <c r="C18" s="28"/>
      <c r="D18" s="7">
        <f>E7</f>
        <v>833.2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833.2</v>
      </c>
      <c r="E19" s="12">
        <f t="shared" si="0"/>
        <v>67.98912000000001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833.2</v>
      </c>
      <c r="E20" s="12">
        <f t="shared" si="0"/>
        <v>96.98448</v>
      </c>
    </row>
    <row r="21" spans="1:5" ht="15">
      <c r="A21" s="2">
        <v>1.7</v>
      </c>
      <c r="B21" s="37" t="s">
        <v>136</v>
      </c>
      <c r="D21" s="7">
        <f>E7</f>
        <v>833.2</v>
      </c>
      <c r="E21" s="12"/>
    </row>
    <row r="22" spans="1:5" ht="15">
      <c r="A22" s="32">
        <v>2</v>
      </c>
      <c r="B22" s="35" t="s">
        <v>9</v>
      </c>
      <c r="C22" s="27">
        <f>SUM(C23:C35)</f>
        <v>2.7914</v>
      </c>
      <c r="D22" s="7">
        <f>E7</f>
        <v>833.2</v>
      </c>
      <c r="E22" s="41">
        <f t="shared" si="0"/>
        <v>2325.79448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833.2</v>
      </c>
      <c r="E23" s="12">
        <f t="shared" si="0"/>
        <v>515.83412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833.2</v>
      </c>
      <c r="E24" s="12">
        <f t="shared" si="0"/>
        <v>194.38556000000003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833.2</v>
      </c>
      <c r="E25" s="12">
        <f t="shared" si="0"/>
        <v>1143.9836</v>
      </c>
    </row>
    <row r="26" spans="1:5" ht="15">
      <c r="A26" s="31">
        <v>2.4</v>
      </c>
      <c r="B26" s="37" t="s">
        <v>38</v>
      </c>
      <c r="C26" s="28">
        <v>0.03</v>
      </c>
      <c r="D26" s="7">
        <f>E7</f>
        <v>833.2</v>
      </c>
      <c r="E26" s="12">
        <f t="shared" si="0"/>
        <v>24.996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833.2</v>
      </c>
      <c r="E27" s="12">
        <f t="shared" si="0"/>
        <v>217.21524</v>
      </c>
    </row>
    <row r="28" spans="1:5" ht="15">
      <c r="A28" s="31">
        <v>2.6</v>
      </c>
      <c r="B28" s="37" t="s">
        <v>39</v>
      </c>
      <c r="C28" s="28">
        <v>0.1465</v>
      </c>
      <c r="D28" s="11">
        <f>E7</f>
        <v>833.2</v>
      </c>
      <c r="E28" s="12">
        <f t="shared" si="0"/>
        <v>122.0638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833.2</v>
      </c>
      <c r="E29" s="12">
        <f t="shared" si="0"/>
        <v>7.66544</v>
      </c>
    </row>
    <row r="30" spans="1:5" ht="15">
      <c r="A30" s="31">
        <v>2.8</v>
      </c>
      <c r="B30" s="37" t="s">
        <v>137</v>
      </c>
      <c r="C30" s="28"/>
      <c r="D30" s="7">
        <f>D29</f>
        <v>833.2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f>D30</f>
        <v>833.2</v>
      </c>
      <c r="E31" s="12">
        <f t="shared" si="0"/>
        <v>40.24356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833.2</v>
      </c>
      <c r="E32" s="12">
        <f t="shared" si="0"/>
        <v>11.99808</v>
      </c>
    </row>
    <row r="33" spans="1:5" ht="15">
      <c r="A33" s="31">
        <v>2.11</v>
      </c>
      <c r="B33" s="37" t="s">
        <v>17</v>
      </c>
      <c r="C33" s="28">
        <v>0.0262</v>
      </c>
      <c r="D33" s="7">
        <f>D30</f>
        <v>833.2</v>
      </c>
      <c r="E33" s="12">
        <f t="shared" si="0"/>
        <v>21.82984</v>
      </c>
    </row>
    <row r="34" spans="1:5" ht="15">
      <c r="A34" s="31">
        <v>2.12</v>
      </c>
      <c r="B34" s="37" t="s">
        <v>18</v>
      </c>
      <c r="C34" s="28">
        <v>0.0109</v>
      </c>
      <c r="D34" s="7">
        <f>D31</f>
        <v>833.2</v>
      </c>
      <c r="E34" s="12">
        <f t="shared" si="0"/>
        <v>9.08188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833.2</v>
      </c>
      <c r="E35" s="12">
        <f t="shared" si="0"/>
        <v>16.497360000000004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833.2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833.2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833.2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833.2</v>
      </c>
      <c r="E39" s="12"/>
    </row>
    <row r="40" spans="1:5" ht="15">
      <c r="A40" s="32">
        <v>4</v>
      </c>
      <c r="B40" s="35" t="s">
        <v>23</v>
      </c>
      <c r="C40" s="27">
        <f>SUM(C41:C47)</f>
        <v>2.1536859519999996</v>
      </c>
      <c r="D40" s="7">
        <f>D39</f>
        <v>833.2</v>
      </c>
      <c r="E40" s="41">
        <f t="shared" si="0"/>
        <v>1794.4511352063998</v>
      </c>
    </row>
    <row r="41" spans="1:5" ht="23.25">
      <c r="A41" s="31">
        <v>4.1</v>
      </c>
      <c r="B41" s="37" t="s">
        <v>41</v>
      </c>
      <c r="C41" s="28">
        <v>1.6994</v>
      </c>
      <c r="D41" s="7">
        <f>D39</f>
        <v>833.2</v>
      </c>
      <c r="E41" s="12">
        <f t="shared" si="0"/>
        <v>1415.94008</v>
      </c>
    </row>
    <row r="42" spans="1:5" ht="15">
      <c r="A42" s="31">
        <v>4.2</v>
      </c>
      <c r="B42" s="37" t="s">
        <v>115</v>
      </c>
      <c r="C42" s="28">
        <f>C41*0.202</f>
        <v>0.34327880000000005</v>
      </c>
      <c r="D42" s="7">
        <f>D39</f>
        <v>833.2</v>
      </c>
      <c r="E42" s="12">
        <f t="shared" si="0"/>
        <v>286.01989616000003</v>
      </c>
    </row>
    <row r="43" spans="1:5" ht="15">
      <c r="A43" s="31">
        <v>4.3</v>
      </c>
      <c r="B43" s="37" t="s">
        <v>24</v>
      </c>
      <c r="C43" s="28">
        <f>(C41+C42)*0.04</f>
        <v>0.081707152</v>
      </c>
      <c r="D43" s="7">
        <f>D39</f>
        <v>833.2</v>
      </c>
      <c r="E43" s="12">
        <f t="shared" si="0"/>
        <v>68.07839904640001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833.2</v>
      </c>
      <c r="E44" s="12">
        <f t="shared" si="0"/>
        <v>13.08124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833.2</v>
      </c>
      <c r="E45" s="12">
        <f t="shared" si="0"/>
        <v>2.9995200000000004</v>
      </c>
    </row>
    <row r="46" spans="1:5" ht="15">
      <c r="A46" s="31">
        <v>4.6</v>
      </c>
      <c r="B46" s="37" t="s">
        <v>26</v>
      </c>
      <c r="C46" s="28">
        <v>0.01</v>
      </c>
      <c r="D46" s="7">
        <f>D43</f>
        <v>833.2</v>
      </c>
      <c r="E46" s="12">
        <f t="shared" si="0"/>
        <v>8.332</v>
      </c>
    </row>
    <row r="47" spans="1:5" ht="15">
      <c r="A47" s="31">
        <v>4.7</v>
      </c>
      <c r="B47" s="37" t="s">
        <v>42</v>
      </c>
      <c r="C47" s="28"/>
      <c r="D47" s="7">
        <f>D43</f>
        <v>833.2</v>
      </c>
      <c r="E47" s="12"/>
    </row>
    <row r="48" spans="1:5" ht="15">
      <c r="A48" s="32">
        <v>5</v>
      </c>
      <c r="B48" s="35" t="s">
        <v>27</v>
      </c>
      <c r="C48" s="27">
        <f>SUM(C49:C52)</f>
        <v>0.9473406</v>
      </c>
      <c r="D48" s="7">
        <f>D43</f>
        <v>833.2</v>
      </c>
      <c r="E48" s="41">
        <f t="shared" si="0"/>
        <v>789.32418792</v>
      </c>
    </row>
    <row r="49" spans="1:5" ht="23.25">
      <c r="A49" s="31">
        <v>5.1</v>
      </c>
      <c r="B49" s="37" t="s">
        <v>43</v>
      </c>
      <c r="C49" s="28">
        <v>0.4403</v>
      </c>
      <c r="D49" s="7">
        <f>D44</f>
        <v>833.2</v>
      </c>
      <c r="E49" s="12">
        <f t="shared" si="0"/>
        <v>366.85796000000005</v>
      </c>
    </row>
    <row r="50" spans="1:5" ht="15">
      <c r="A50" s="31">
        <v>5.2</v>
      </c>
      <c r="B50" s="37" t="s">
        <v>115</v>
      </c>
      <c r="C50" s="28">
        <f>C49*0.202</f>
        <v>0.08894060000000001</v>
      </c>
      <c r="D50" s="7">
        <f>D44</f>
        <v>833.2</v>
      </c>
      <c r="E50" s="12">
        <f t="shared" si="0"/>
        <v>74.10530792000002</v>
      </c>
    </row>
    <row r="51" spans="1:5" ht="15">
      <c r="A51" s="31">
        <v>5.3</v>
      </c>
      <c r="B51" s="37" t="s">
        <v>28</v>
      </c>
      <c r="C51" s="28">
        <v>0.1437</v>
      </c>
      <c r="D51" s="7">
        <f>D44</f>
        <v>833.2</v>
      </c>
      <c r="E51" s="12">
        <f t="shared" si="0"/>
        <v>119.73084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833.2</v>
      </c>
      <c r="E52" s="12">
        <f t="shared" si="0"/>
        <v>228.63008</v>
      </c>
    </row>
    <row r="53" spans="1:5" ht="15">
      <c r="A53" s="32">
        <v>6</v>
      </c>
      <c r="B53" s="35" t="s">
        <v>44</v>
      </c>
      <c r="C53" s="27">
        <f>C61*13%</f>
        <v>1.2051</v>
      </c>
      <c r="D53" s="7">
        <f>D43</f>
        <v>833.2</v>
      </c>
      <c r="E53" s="41">
        <f t="shared" si="0"/>
        <v>1004.0893200000002</v>
      </c>
    </row>
    <row r="54" spans="1:5" ht="15">
      <c r="A54" s="36">
        <v>6.1</v>
      </c>
      <c r="B54" s="35" t="s">
        <v>117</v>
      </c>
      <c r="C54" s="27"/>
      <c r="D54" s="7">
        <f>D43</f>
        <v>833.2</v>
      </c>
      <c r="E54" s="41"/>
    </row>
    <row r="55" spans="1:5" ht="15">
      <c r="A55" s="32">
        <v>7</v>
      </c>
      <c r="B55" s="35" t="s">
        <v>30</v>
      </c>
      <c r="C55" s="27">
        <v>0.009</v>
      </c>
      <c r="D55" s="7">
        <f>D43</f>
        <v>833.2</v>
      </c>
      <c r="E55" s="41">
        <v>7.49</v>
      </c>
    </row>
    <row r="56" spans="1:5" ht="15">
      <c r="A56" s="32">
        <v>8</v>
      </c>
      <c r="B56" s="35" t="s">
        <v>31</v>
      </c>
      <c r="C56" s="30">
        <f>C55+C53+C48+C40+C36+C22+C11</f>
        <v>9.270009951999999</v>
      </c>
      <c r="D56" s="7">
        <f>D44</f>
        <v>833.2</v>
      </c>
      <c r="E56" s="41">
        <f>E11+E22+E36+E40+E48+E53+E55</f>
        <v>7723.7634920064</v>
      </c>
    </row>
    <row r="57" spans="1:5" ht="15">
      <c r="A57" s="39">
        <v>9</v>
      </c>
      <c r="B57" s="37" t="s">
        <v>32</v>
      </c>
      <c r="C57" s="28"/>
      <c r="D57" s="7">
        <f>D45</f>
        <v>833.2</v>
      </c>
      <c r="E57" s="12"/>
    </row>
    <row r="58" spans="1:5" ht="15">
      <c r="A58" s="39">
        <v>10</v>
      </c>
      <c r="B58" s="37" t="s">
        <v>45</v>
      </c>
      <c r="C58" s="28">
        <f>C57*15%</f>
        <v>0</v>
      </c>
      <c r="D58" s="7">
        <f>D48</f>
        <v>833.2</v>
      </c>
      <c r="E58" s="12"/>
    </row>
    <row r="59" spans="1:5" ht="15">
      <c r="A59" s="32">
        <v>11</v>
      </c>
      <c r="B59" s="55" t="s">
        <v>33</v>
      </c>
      <c r="C59" s="27">
        <f>C56+C57+C58</f>
        <v>9.270009951999999</v>
      </c>
      <c r="D59" s="7">
        <f>D48</f>
        <v>833.2</v>
      </c>
      <c r="E59" s="41">
        <f>E56+E57+E58</f>
        <v>7723.7634920064</v>
      </c>
    </row>
    <row r="60" ht="15">
      <c r="C60" s="59"/>
    </row>
    <row r="61" ht="15">
      <c r="C61" s="60">
        <v>9.27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00390625" style="0" customWidth="1"/>
    <col min="3" max="3" width="21.421875" style="0" hidden="1" customWidth="1"/>
    <col min="4" max="4" width="27.7109375" style="0" hidden="1" customWidth="1"/>
    <col min="5" max="5" width="26.57421875" style="0" customWidth="1"/>
  </cols>
  <sheetData>
    <row r="1" spans="1:5" ht="42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105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>
        <v>608.5</v>
      </c>
      <c r="E7" s="8">
        <v>605.8</v>
      </c>
    </row>
    <row r="8" spans="1:5" ht="15">
      <c r="A8" s="86" t="s">
        <v>2</v>
      </c>
      <c r="B8" s="86"/>
      <c r="C8" s="7"/>
      <c r="D8" s="7"/>
      <c r="E8" s="8">
        <v>9.27</v>
      </c>
    </row>
    <row r="9" spans="1:5" ht="15">
      <c r="A9" s="87"/>
      <c r="B9" s="87"/>
      <c r="C9" s="7"/>
      <c r="D9" s="7"/>
      <c r="E9" s="13">
        <f>E7*E8</f>
        <v>5615.766</v>
      </c>
    </row>
    <row r="10" spans="1:5" ht="34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2.1634834</v>
      </c>
      <c r="D11" s="7">
        <v>605.8</v>
      </c>
      <c r="E11" s="41">
        <f>C11*D11</f>
        <v>1310.63824372</v>
      </c>
    </row>
    <row r="12" spans="1:5" ht="15">
      <c r="A12" s="46"/>
      <c r="B12" s="47" t="s">
        <v>4</v>
      </c>
      <c r="C12" s="48"/>
      <c r="D12" s="7">
        <f>E7</f>
        <v>605.8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7">
        <f>E7</f>
        <v>605.8</v>
      </c>
      <c r="E13" s="12">
        <f aca="true" t="shared" si="0" ref="E13:E59">C13*D13</f>
        <v>982.4258599999998</v>
      </c>
    </row>
    <row r="14" spans="1:5" ht="15">
      <c r="A14" s="2"/>
      <c r="B14" s="4" t="s">
        <v>5</v>
      </c>
      <c r="C14" s="6">
        <v>1.6217</v>
      </c>
      <c r="D14" s="7">
        <f>E7</f>
        <v>605.8</v>
      </c>
      <c r="E14" s="12">
        <f t="shared" si="0"/>
        <v>982.4258599999998</v>
      </c>
    </row>
    <row r="15" spans="1:5" ht="15">
      <c r="A15" s="2"/>
      <c r="B15" s="4" t="s">
        <v>6</v>
      </c>
      <c r="C15" s="6"/>
      <c r="D15" s="7">
        <f>E7</f>
        <v>605.8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7">
        <f>E7</f>
        <v>605.8</v>
      </c>
      <c r="E16" s="12">
        <f t="shared" si="0"/>
        <v>198.45002372</v>
      </c>
    </row>
    <row r="17" spans="1:5" ht="23.25">
      <c r="A17" s="2">
        <v>1.3</v>
      </c>
      <c r="B17" s="4" t="s">
        <v>134</v>
      </c>
      <c r="C17" s="6">
        <v>0.0162</v>
      </c>
      <c r="D17" s="7">
        <f>E7</f>
        <v>605.8</v>
      </c>
      <c r="E17" s="12">
        <f t="shared" si="0"/>
        <v>9.813959999999998</v>
      </c>
    </row>
    <row r="18" spans="1:5" ht="15">
      <c r="A18" s="2">
        <v>1.4</v>
      </c>
      <c r="B18" s="37" t="s">
        <v>7</v>
      </c>
      <c r="C18" s="28"/>
      <c r="D18" s="7">
        <f>E7</f>
        <v>605.8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605.8</v>
      </c>
      <c r="E19" s="12">
        <f t="shared" si="0"/>
        <v>49.433279999999996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605.8</v>
      </c>
      <c r="E20" s="12">
        <f t="shared" si="0"/>
        <v>70.51512</v>
      </c>
    </row>
    <row r="21" spans="1:5" ht="15">
      <c r="A21" s="2">
        <v>1.7</v>
      </c>
      <c r="B21" s="37" t="s">
        <v>136</v>
      </c>
      <c r="D21" s="7">
        <f>E7</f>
        <v>605.8</v>
      </c>
      <c r="E21" s="12"/>
    </row>
    <row r="22" spans="1:5" ht="15">
      <c r="A22" s="32">
        <v>2</v>
      </c>
      <c r="B22" s="35" t="s">
        <v>9</v>
      </c>
      <c r="C22" s="27">
        <f>SUM(C23:C35)</f>
        <v>2.7914</v>
      </c>
      <c r="D22" s="7">
        <f>E7</f>
        <v>605.8</v>
      </c>
      <c r="E22" s="41">
        <f t="shared" si="0"/>
        <v>1691.03012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605.8</v>
      </c>
      <c r="E23" s="12">
        <f t="shared" si="0"/>
        <v>375.05078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605.8</v>
      </c>
      <c r="E24" s="12">
        <f t="shared" si="0"/>
        <v>141.33314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605.8</v>
      </c>
      <c r="E25" s="12">
        <f t="shared" si="0"/>
        <v>831.7633999999999</v>
      </c>
    </row>
    <row r="26" spans="1:5" ht="15">
      <c r="A26" s="31">
        <v>2.4</v>
      </c>
      <c r="B26" s="37" t="s">
        <v>38</v>
      </c>
      <c r="C26" s="28">
        <v>0.03</v>
      </c>
      <c r="D26" s="7">
        <f>E7</f>
        <v>605.8</v>
      </c>
      <c r="E26" s="12">
        <f t="shared" si="0"/>
        <v>18.174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605.8</v>
      </c>
      <c r="E27" s="12">
        <f t="shared" si="0"/>
        <v>157.93205999999998</v>
      </c>
    </row>
    <row r="28" spans="1:5" ht="15">
      <c r="A28" s="31">
        <v>2.6</v>
      </c>
      <c r="B28" s="37" t="s">
        <v>39</v>
      </c>
      <c r="C28" s="28">
        <v>0.1465</v>
      </c>
      <c r="D28" s="11">
        <f>E7</f>
        <v>605.8</v>
      </c>
      <c r="E28" s="12">
        <f t="shared" si="0"/>
        <v>88.74969999999999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605.8</v>
      </c>
      <c r="E29" s="12">
        <f t="shared" si="0"/>
        <v>5.573359999999999</v>
      </c>
    </row>
    <row r="30" spans="1:5" ht="15">
      <c r="A30" s="31">
        <v>2.8</v>
      </c>
      <c r="B30" s="37" t="s">
        <v>137</v>
      </c>
      <c r="C30" s="28"/>
      <c r="D30" s="7">
        <f>D29</f>
        <v>605.8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f>D30</f>
        <v>605.8</v>
      </c>
      <c r="E31" s="12">
        <f t="shared" si="0"/>
        <v>29.26014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605.8</v>
      </c>
      <c r="E32" s="12">
        <f t="shared" si="0"/>
        <v>8.723519999999999</v>
      </c>
    </row>
    <row r="33" spans="1:5" ht="15">
      <c r="A33" s="31">
        <v>2.11</v>
      </c>
      <c r="B33" s="37" t="s">
        <v>17</v>
      </c>
      <c r="C33" s="28">
        <v>0.0262</v>
      </c>
      <c r="D33" s="7">
        <f>D30</f>
        <v>605.8</v>
      </c>
      <c r="E33" s="12">
        <f t="shared" si="0"/>
        <v>15.87196</v>
      </c>
    </row>
    <row r="34" spans="1:5" ht="15">
      <c r="A34" s="31">
        <v>2.12</v>
      </c>
      <c r="B34" s="37" t="s">
        <v>18</v>
      </c>
      <c r="C34" s="28">
        <v>0.0109</v>
      </c>
      <c r="D34" s="7">
        <f>D31</f>
        <v>605.8</v>
      </c>
      <c r="E34" s="12">
        <f t="shared" si="0"/>
        <v>6.603219999999999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605.8</v>
      </c>
      <c r="E35" s="12">
        <f t="shared" si="0"/>
        <v>11.99484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605.8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605.8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605.8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605.8</v>
      </c>
      <c r="E39" s="12"/>
    </row>
    <row r="40" spans="1:5" ht="15">
      <c r="A40" s="32">
        <v>4</v>
      </c>
      <c r="B40" s="35" t="s">
        <v>23</v>
      </c>
      <c r="C40" s="27">
        <f>SUM(C41:C47)</f>
        <v>2.1536859519999996</v>
      </c>
      <c r="D40" s="7">
        <f>D39</f>
        <v>605.8</v>
      </c>
      <c r="E40" s="41">
        <f t="shared" si="0"/>
        <v>1304.7029497215997</v>
      </c>
    </row>
    <row r="41" spans="1:5" ht="23.25">
      <c r="A41" s="31">
        <v>4.1</v>
      </c>
      <c r="B41" s="37" t="s">
        <v>41</v>
      </c>
      <c r="C41" s="28">
        <v>1.6994</v>
      </c>
      <c r="D41" s="7">
        <f>D39</f>
        <v>605.8</v>
      </c>
      <c r="E41" s="12">
        <f t="shared" si="0"/>
        <v>1029.49652</v>
      </c>
    </row>
    <row r="42" spans="1:5" ht="15">
      <c r="A42" s="31">
        <v>4.2</v>
      </c>
      <c r="B42" s="37" t="s">
        <v>115</v>
      </c>
      <c r="C42" s="28">
        <f>C41*0.202</f>
        <v>0.34327880000000005</v>
      </c>
      <c r="D42" s="7">
        <f>D39</f>
        <v>605.8</v>
      </c>
      <c r="E42" s="12">
        <f t="shared" si="0"/>
        <v>207.95829704000002</v>
      </c>
    </row>
    <row r="43" spans="1:5" ht="15">
      <c r="A43" s="31">
        <v>4.3</v>
      </c>
      <c r="B43" s="37" t="s">
        <v>24</v>
      </c>
      <c r="C43" s="28">
        <f>(C41+C42)*0.04</f>
        <v>0.081707152</v>
      </c>
      <c r="D43" s="7">
        <f>D39</f>
        <v>605.8</v>
      </c>
      <c r="E43" s="12">
        <f t="shared" si="0"/>
        <v>49.4981926816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605.8</v>
      </c>
      <c r="E44" s="12">
        <f t="shared" si="0"/>
        <v>9.511059999999999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605.8</v>
      </c>
      <c r="E45" s="12">
        <f t="shared" si="0"/>
        <v>2.18088</v>
      </c>
    </row>
    <row r="46" spans="1:5" ht="15">
      <c r="A46" s="31">
        <v>4.6</v>
      </c>
      <c r="B46" s="37" t="s">
        <v>26</v>
      </c>
      <c r="C46" s="28">
        <v>0.01</v>
      </c>
      <c r="D46" s="7">
        <f>D43</f>
        <v>605.8</v>
      </c>
      <c r="E46" s="12">
        <f t="shared" si="0"/>
        <v>6.058</v>
      </c>
    </row>
    <row r="47" spans="1:5" ht="15">
      <c r="A47" s="31">
        <v>4.7</v>
      </c>
      <c r="B47" s="37" t="s">
        <v>42</v>
      </c>
      <c r="C47" s="28"/>
      <c r="D47" s="7">
        <f>D43</f>
        <v>605.8</v>
      </c>
      <c r="E47" s="12"/>
    </row>
    <row r="48" spans="1:5" ht="15">
      <c r="A48" s="32">
        <v>5</v>
      </c>
      <c r="B48" s="35" t="s">
        <v>27</v>
      </c>
      <c r="C48" s="27">
        <f>SUM(C49:C52)</f>
        <v>0.9473406</v>
      </c>
      <c r="D48" s="7">
        <f>D43</f>
        <v>605.8</v>
      </c>
      <c r="E48" s="41">
        <f t="shared" si="0"/>
        <v>573.89893548</v>
      </c>
    </row>
    <row r="49" spans="1:5" ht="23.25">
      <c r="A49" s="31">
        <v>5.1</v>
      </c>
      <c r="B49" s="37" t="s">
        <v>43</v>
      </c>
      <c r="C49" s="28">
        <v>0.4403</v>
      </c>
      <c r="D49" s="7">
        <f>D44</f>
        <v>605.8</v>
      </c>
      <c r="E49" s="12">
        <f t="shared" si="0"/>
        <v>266.73374</v>
      </c>
    </row>
    <row r="50" spans="1:5" ht="15">
      <c r="A50" s="31">
        <v>5.2</v>
      </c>
      <c r="B50" s="37" t="s">
        <v>115</v>
      </c>
      <c r="C50" s="28">
        <f>C49*0.202</f>
        <v>0.08894060000000001</v>
      </c>
      <c r="D50" s="7">
        <f>D44</f>
        <v>605.8</v>
      </c>
      <c r="E50" s="12">
        <f t="shared" si="0"/>
        <v>53.880215480000004</v>
      </c>
    </row>
    <row r="51" spans="1:5" ht="15">
      <c r="A51" s="31">
        <v>5.3</v>
      </c>
      <c r="B51" s="37" t="s">
        <v>28</v>
      </c>
      <c r="C51" s="28">
        <v>0.1437</v>
      </c>
      <c r="D51" s="7">
        <f>D44</f>
        <v>605.8</v>
      </c>
      <c r="E51" s="12">
        <f t="shared" si="0"/>
        <v>87.05345999999999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605.8</v>
      </c>
      <c r="E52" s="12">
        <f t="shared" si="0"/>
        <v>166.23151999999996</v>
      </c>
    </row>
    <row r="53" spans="1:5" ht="15">
      <c r="A53" s="32">
        <v>6</v>
      </c>
      <c r="B53" s="35" t="s">
        <v>44</v>
      </c>
      <c r="C53" s="27">
        <f>C61*13%</f>
        <v>1.2051</v>
      </c>
      <c r="D53" s="7">
        <f>D43</f>
        <v>605.8</v>
      </c>
      <c r="E53" s="41">
        <f t="shared" si="0"/>
        <v>730.04958</v>
      </c>
    </row>
    <row r="54" spans="1:5" ht="15">
      <c r="A54" s="36">
        <v>6.1</v>
      </c>
      <c r="B54" s="35" t="s">
        <v>117</v>
      </c>
      <c r="C54" s="27"/>
      <c r="D54" s="7">
        <f>D43</f>
        <v>605.8</v>
      </c>
      <c r="E54" s="41"/>
    </row>
    <row r="55" spans="1:5" ht="15">
      <c r="A55" s="32">
        <v>7</v>
      </c>
      <c r="B55" s="35" t="s">
        <v>30</v>
      </c>
      <c r="C55" s="27">
        <v>0.009</v>
      </c>
      <c r="D55" s="7">
        <f>D43</f>
        <v>605.8</v>
      </c>
      <c r="E55" s="41">
        <f t="shared" si="0"/>
        <v>5.4521999999999995</v>
      </c>
    </row>
    <row r="56" spans="1:5" ht="15">
      <c r="A56" s="32">
        <v>8</v>
      </c>
      <c r="B56" s="35" t="s">
        <v>31</v>
      </c>
      <c r="C56" s="30">
        <f>C55+C53+C48+C40+C36+C22+C11</f>
        <v>9.270009951999999</v>
      </c>
      <c r="D56" s="7">
        <f>D44</f>
        <v>605.8</v>
      </c>
      <c r="E56" s="41">
        <f t="shared" si="0"/>
        <v>5615.772028921599</v>
      </c>
    </row>
    <row r="57" spans="1:5" ht="15">
      <c r="A57" s="39">
        <v>9</v>
      </c>
      <c r="B57" s="37" t="s">
        <v>32</v>
      </c>
      <c r="C57" s="28"/>
      <c r="D57" s="7">
        <f>D45</f>
        <v>605.8</v>
      </c>
      <c r="E57" s="12"/>
    </row>
    <row r="58" spans="1:5" ht="15">
      <c r="A58" s="39">
        <v>10</v>
      </c>
      <c r="B58" s="37" t="s">
        <v>45</v>
      </c>
      <c r="C58" s="28">
        <f>C57*15%</f>
        <v>0</v>
      </c>
      <c r="D58" s="7">
        <f>D48</f>
        <v>605.8</v>
      </c>
      <c r="E58" s="12"/>
    </row>
    <row r="59" spans="1:5" ht="15">
      <c r="A59" s="32">
        <v>11</v>
      </c>
      <c r="B59" s="55" t="s">
        <v>33</v>
      </c>
      <c r="C59" s="27">
        <f>C56+C57+C58</f>
        <v>9.270009951999999</v>
      </c>
      <c r="D59" s="7">
        <f>D48</f>
        <v>605.8</v>
      </c>
      <c r="E59" s="41">
        <f t="shared" si="0"/>
        <v>5615.772028921599</v>
      </c>
    </row>
    <row r="60" ht="15">
      <c r="C60" s="59"/>
    </row>
    <row r="61" ht="15">
      <c r="C61" s="60">
        <v>9.27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24.7109375" style="0" hidden="1" customWidth="1"/>
    <col min="4" max="4" width="30.8515625" style="0" hidden="1" customWidth="1"/>
    <col min="5" max="5" width="28.7109375" style="0" customWidth="1"/>
  </cols>
  <sheetData>
    <row r="1" spans="1:5" ht="44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106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>
        <v>802.4</v>
      </c>
      <c r="E7" s="8">
        <v>624</v>
      </c>
    </row>
    <row r="8" spans="1:5" ht="15">
      <c r="A8" s="86" t="s">
        <v>2</v>
      </c>
      <c r="B8" s="86"/>
      <c r="C8" s="7"/>
      <c r="D8" s="7"/>
      <c r="E8" s="8">
        <v>9.27</v>
      </c>
    </row>
    <row r="9" spans="1:5" ht="15">
      <c r="A9" s="87"/>
      <c r="B9" s="87"/>
      <c r="C9" s="7"/>
      <c r="D9" s="7"/>
      <c r="E9" s="13">
        <f>E7*E8</f>
        <v>5784.48</v>
      </c>
    </row>
    <row r="10" spans="1:5" ht="40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2.1634834</v>
      </c>
      <c r="D11" s="7">
        <v>624</v>
      </c>
      <c r="E11" s="41">
        <f>C11*D11</f>
        <v>1350.0136416</v>
      </c>
    </row>
    <row r="12" spans="1:5" ht="15">
      <c r="A12" s="46"/>
      <c r="B12" s="47" t="s">
        <v>4</v>
      </c>
      <c r="C12" s="48"/>
      <c r="D12" s="7">
        <v>624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7">
        <v>624</v>
      </c>
      <c r="E13" s="12">
        <f aca="true" t="shared" si="0" ref="E13:E53">C13*D13</f>
        <v>1011.9408</v>
      </c>
    </row>
    <row r="14" spans="1:5" ht="15">
      <c r="A14" s="2"/>
      <c r="B14" s="4" t="s">
        <v>5</v>
      </c>
      <c r="C14" s="6">
        <v>1.6217</v>
      </c>
      <c r="D14" s="7">
        <v>624</v>
      </c>
      <c r="E14" s="12">
        <f t="shared" si="0"/>
        <v>1011.9408</v>
      </c>
    </row>
    <row r="15" spans="1:5" ht="15">
      <c r="A15" s="2"/>
      <c r="B15" s="4" t="s">
        <v>6</v>
      </c>
      <c r="C15" s="6"/>
      <c r="D15" s="7">
        <v>624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7">
        <v>624</v>
      </c>
      <c r="E16" s="12">
        <f t="shared" si="0"/>
        <v>204.4120416</v>
      </c>
    </row>
    <row r="17" spans="1:5" ht="23.25">
      <c r="A17" s="2">
        <v>1.3</v>
      </c>
      <c r="B17" s="4" t="s">
        <v>134</v>
      </c>
      <c r="C17" s="6">
        <v>0.0162</v>
      </c>
      <c r="D17" s="7">
        <v>624</v>
      </c>
      <c r="E17" s="12">
        <f t="shared" si="0"/>
        <v>10.108799999999999</v>
      </c>
    </row>
    <row r="18" spans="1:5" ht="15">
      <c r="A18" s="2">
        <v>1.4</v>
      </c>
      <c r="B18" s="37" t="s">
        <v>7</v>
      </c>
      <c r="C18" s="28"/>
      <c r="D18" s="7">
        <v>624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624</v>
      </c>
      <c r="E19" s="12">
        <f t="shared" si="0"/>
        <v>50.918400000000005</v>
      </c>
    </row>
    <row r="20" spans="1:5" ht="15">
      <c r="A20" s="2">
        <v>1.6</v>
      </c>
      <c r="B20" s="37" t="s">
        <v>135</v>
      </c>
      <c r="C20" s="28">
        <v>0.1164</v>
      </c>
      <c r="D20" s="7">
        <v>624</v>
      </c>
      <c r="E20" s="12">
        <f t="shared" si="0"/>
        <v>72.6336</v>
      </c>
    </row>
    <row r="21" spans="1:5" ht="15">
      <c r="A21" s="2">
        <v>1.7</v>
      </c>
      <c r="B21" s="37" t="s">
        <v>136</v>
      </c>
      <c r="D21" s="7">
        <v>624</v>
      </c>
      <c r="E21" s="12"/>
    </row>
    <row r="22" spans="1:5" ht="15">
      <c r="A22" s="32">
        <v>2</v>
      </c>
      <c r="B22" s="35" t="s">
        <v>9</v>
      </c>
      <c r="C22" s="27">
        <f>SUM(C23:C35)</f>
        <v>2.7914</v>
      </c>
      <c r="D22" s="7">
        <v>624</v>
      </c>
      <c r="E22" s="41">
        <f t="shared" si="0"/>
        <v>1741.8336</v>
      </c>
    </row>
    <row r="23" spans="1:5" ht="15">
      <c r="A23" s="31">
        <v>2.1</v>
      </c>
      <c r="B23" s="37" t="s">
        <v>10</v>
      </c>
      <c r="C23" s="28">
        <v>0.6191</v>
      </c>
      <c r="D23" s="7">
        <v>624</v>
      </c>
      <c r="E23" s="12">
        <f t="shared" si="0"/>
        <v>386.3184</v>
      </c>
    </row>
    <row r="24" spans="1:5" ht="15">
      <c r="A24" s="31">
        <v>2.2</v>
      </c>
      <c r="B24" s="37" t="s">
        <v>11</v>
      </c>
      <c r="C24" s="28">
        <v>0.2333</v>
      </c>
      <c r="D24" s="7">
        <v>624</v>
      </c>
      <c r="E24" s="12">
        <f t="shared" si="0"/>
        <v>145.57920000000001</v>
      </c>
    </row>
    <row r="25" spans="1:5" ht="15">
      <c r="A25" s="31">
        <v>2.3</v>
      </c>
      <c r="B25" s="37" t="s">
        <v>12</v>
      </c>
      <c r="C25" s="28">
        <v>1.373</v>
      </c>
      <c r="D25" s="7">
        <v>624</v>
      </c>
      <c r="E25" s="12">
        <f t="shared" si="0"/>
        <v>856.752</v>
      </c>
    </row>
    <row r="26" spans="1:5" ht="23.25">
      <c r="A26" s="31">
        <v>2.4</v>
      </c>
      <c r="B26" s="37" t="s">
        <v>38</v>
      </c>
      <c r="C26" s="28">
        <v>0.03</v>
      </c>
      <c r="D26" s="7">
        <v>624</v>
      </c>
      <c r="E26" s="12">
        <f t="shared" si="0"/>
        <v>18.72</v>
      </c>
    </row>
    <row r="27" spans="1:5" ht="15">
      <c r="A27" s="31">
        <v>2.5</v>
      </c>
      <c r="B27" s="37" t="s">
        <v>13</v>
      </c>
      <c r="C27" s="28">
        <v>0.2607</v>
      </c>
      <c r="D27" s="7">
        <v>624</v>
      </c>
      <c r="E27" s="12">
        <f t="shared" si="0"/>
        <v>162.6768</v>
      </c>
    </row>
    <row r="28" spans="1:5" ht="15">
      <c r="A28" s="31">
        <v>2.6</v>
      </c>
      <c r="B28" s="37" t="s">
        <v>39</v>
      </c>
      <c r="C28" s="28">
        <v>0.1465</v>
      </c>
      <c r="D28" s="7">
        <v>624</v>
      </c>
      <c r="E28" s="12">
        <f t="shared" si="0"/>
        <v>91.416</v>
      </c>
    </row>
    <row r="29" spans="1:5" ht="23.25">
      <c r="A29" s="31">
        <v>2.7</v>
      </c>
      <c r="B29" s="37" t="s">
        <v>14</v>
      </c>
      <c r="C29" s="28">
        <v>0.0092</v>
      </c>
      <c r="D29" s="7">
        <v>624</v>
      </c>
      <c r="E29" s="12">
        <f t="shared" si="0"/>
        <v>5.7408</v>
      </c>
    </row>
    <row r="30" spans="1:5" ht="15">
      <c r="A30" s="31">
        <v>2.8</v>
      </c>
      <c r="B30" s="37" t="s">
        <v>137</v>
      </c>
      <c r="C30" s="28"/>
      <c r="D30" s="7">
        <v>624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v>624</v>
      </c>
      <c r="E31" s="12">
        <f t="shared" si="0"/>
        <v>30.139200000000002</v>
      </c>
    </row>
    <row r="32" spans="1:5" ht="15">
      <c r="A32" s="38" t="s">
        <v>40</v>
      </c>
      <c r="B32" s="37" t="s">
        <v>16</v>
      </c>
      <c r="C32" s="28">
        <v>0.0144</v>
      </c>
      <c r="D32" s="7">
        <v>624</v>
      </c>
      <c r="E32" s="12">
        <f t="shared" si="0"/>
        <v>8.9856</v>
      </c>
    </row>
    <row r="33" spans="1:5" ht="15">
      <c r="A33" s="31">
        <v>2.11</v>
      </c>
      <c r="B33" s="37" t="s">
        <v>17</v>
      </c>
      <c r="C33" s="28">
        <v>0.0262</v>
      </c>
      <c r="D33" s="7">
        <v>624</v>
      </c>
      <c r="E33" s="12">
        <f t="shared" si="0"/>
        <v>16.3488</v>
      </c>
    </row>
    <row r="34" spans="1:5" ht="15">
      <c r="A34" s="31">
        <v>2.12</v>
      </c>
      <c r="B34" s="37" t="s">
        <v>18</v>
      </c>
      <c r="C34" s="28">
        <v>0.0109</v>
      </c>
      <c r="D34" s="7">
        <v>624</v>
      </c>
      <c r="E34" s="12">
        <f t="shared" si="0"/>
        <v>6.8016</v>
      </c>
    </row>
    <row r="35" spans="1:5" ht="23.25">
      <c r="A35" s="31">
        <v>2.13</v>
      </c>
      <c r="B35" s="37" t="s">
        <v>138</v>
      </c>
      <c r="C35" s="28">
        <v>0.0198</v>
      </c>
      <c r="D35" s="7">
        <v>624</v>
      </c>
      <c r="E35" s="12">
        <f t="shared" si="0"/>
        <v>12.355200000000002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624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624</v>
      </c>
      <c r="E37" s="12"/>
    </row>
    <row r="38" spans="1:5" ht="15">
      <c r="A38" s="31">
        <v>3.2</v>
      </c>
      <c r="B38" s="37" t="s">
        <v>21</v>
      </c>
      <c r="C38" s="28"/>
      <c r="D38" s="7">
        <v>624</v>
      </c>
      <c r="E38" s="12"/>
    </row>
    <row r="39" spans="1:5" ht="15">
      <c r="A39" s="31">
        <v>3.3</v>
      </c>
      <c r="B39" s="37" t="s">
        <v>22</v>
      </c>
      <c r="C39" s="28"/>
      <c r="D39" s="7">
        <v>624</v>
      </c>
      <c r="E39" s="12"/>
    </row>
    <row r="40" spans="1:5" ht="23.25">
      <c r="A40" s="32">
        <v>4</v>
      </c>
      <c r="B40" s="35" t="s">
        <v>23</v>
      </c>
      <c r="C40" s="27">
        <f>SUM(C41:C47)</f>
        <v>2.1536859519999996</v>
      </c>
      <c r="D40" s="7">
        <v>624</v>
      </c>
      <c r="E40" s="41">
        <f t="shared" si="0"/>
        <v>1343.9000340479997</v>
      </c>
    </row>
    <row r="41" spans="1:5" ht="23.25">
      <c r="A41" s="31">
        <v>4.1</v>
      </c>
      <c r="B41" s="37" t="s">
        <v>41</v>
      </c>
      <c r="C41" s="28">
        <v>1.6994</v>
      </c>
      <c r="D41" s="7">
        <v>624</v>
      </c>
      <c r="E41" s="12">
        <f t="shared" si="0"/>
        <v>1060.4256</v>
      </c>
    </row>
    <row r="42" spans="1:5" ht="15">
      <c r="A42" s="31">
        <v>4.2</v>
      </c>
      <c r="B42" s="37" t="s">
        <v>115</v>
      </c>
      <c r="C42" s="28">
        <f>C41*0.202</f>
        <v>0.34327880000000005</v>
      </c>
      <c r="D42" s="7">
        <v>624</v>
      </c>
      <c r="E42" s="12">
        <f t="shared" si="0"/>
        <v>214.20597120000002</v>
      </c>
    </row>
    <row r="43" spans="1:5" ht="15">
      <c r="A43" s="31">
        <v>4.3</v>
      </c>
      <c r="B43" s="37" t="s">
        <v>24</v>
      </c>
      <c r="C43" s="28">
        <f>(C41+C42)*0.04</f>
        <v>0.081707152</v>
      </c>
      <c r="D43" s="7">
        <v>624</v>
      </c>
      <c r="E43" s="12">
        <f t="shared" si="0"/>
        <v>50.985262848000005</v>
      </c>
    </row>
    <row r="44" spans="1:5" ht="15">
      <c r="A44" s="31">
        <v>4.4</v>
      </c>
      <c r="B44" s="37" t="s">
        <v>139</v>
      </c>
      <c r="C44" s="28">
        <v>0.0157</v>
      </c>
      <c r="D44" s="7">
        <v>624</v>
      </c>
      <c r="E44" s="12">
        <f t="shared" si="0"/>
        <v>9.7968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624</v>
      </c>
      <c r="E45" s="12">
        <f t="shared" si="0"/>
        <v>2.2464000000000004</v>
      </c>
    </row>
    <row r="46" spans="1:5" ht="15">
      <c r="A46" s="31">
        <v>4.6</v>
      </c>
      <c r="B46" s="37" t="s">
        <v>26</v>
      </c>
      <c r="C46" s="28">
        <v>0.01</v>
      </c>
      <c r="D46" s="7">
        <v>624</v>
      </c>
      <c r="E46" s="12">
        <f t="shared" si="0"/>
        <v>6.24</v>
      </c>
    </row>
    <row r="47" spans="1:5" ht="15">
      <c r="A47" s="31">
        <v>4.7</v>
      </c>
      <c r="B47" s="37" t="s">
        <v>42</v>
      </c>
      <c r="C47" s="28"/>
      <c r="D47" s="7">
        <v>624</v>
      </c>
      <c r="E47" s="12"/>
    </row>
    <row r="48" spans="1:5" ht="15">
      <c r="A48" s="32">
        <v>5</v>
      </c>
      <c r="B48" s="35" t="s">
        <v>27</v>
      </c>
      <c r="C48" s="27">
        <f>SUM(C49:C52)</f>
        <v>0.9473406</v>
      </c>
      <c r="D48" s="7">
        <v>624</v>
      </c>
      <c r="E48" s="41">
        <f t="shared" si="0"/>
        <v>591.1405344</v>
      </c>
    </row>
    <row r="49" spans="1:5" ht="23.25">
      <c r="A49" s="31">
        <v>5.1</v>
      </c>
      <c r="B49" s="37" t="s">
        <v>43</v>
      </c>
      <c r="C49" s="28">
        <v>0.4403</v>
      </c>
      <c r="D49" s="7">
        <v>624</v>
      </c>
      <c r="E49" s="12">
        <f t="shared" si="0"/>
        <v>274.7472</v>
      </c>
    </row>
    <row r="50" spans="1:5" ht="15">
      <c r="A50" s="31">
        <v>5.2</v>
      </c>
      <c r="B50" s="37" t="s">
        <v>115</v>
      </c>
      <c r="C50" s="28">
        <f>C49*0.202</f>
        <v>0.08894060000000001</v>
      </c>
      <c r="D50" s="7">
        <v>624</v>
      </c>
      <c r="E50" s="12">
        <f t="shared" si="0"/>
        <v>55.4989344</v>
      </c>
    </row>
    <row r="51" spans="1:5" ht="15">
      <c r="A51" s="31">
        <v>5.3</v>
      </c>
      <c r="B51" s="37" t="s">
        <v>28</v>
      </c>
      <c r="C51" s="28">
        <v>0.1437</v>
      </c>
      <c r="D51" s="7">
        <v>624</v>
      </c>
      <c r="E51" s="12">
        <f t="shared" si="0"/>
        <v>89.66879999999999</v>
      </c>
    </row>
    <row r="52" spans="1:5" ht="15">
      <c r="A52" s="31">
        <v>5.4</v>
      </c>
      <c r="B52" s="37" t="s">
        <v>29</v>
      </c>
      <c r="C52" s="28">
        <v>0.2744</v>
      </c>
      <c r="D52" s="7">
        <v>624</v>
      </c>
      <c r="E52" s="12">
        <f t="shared" si="0"/>
        <v>171.2256</v>
      </c>
    </row>
    <row r="53" spans="1:5" ht="15">
      <c r="A53" s="32">
        <v>6</v>
      </c>
      <c r="B53" s="35" t="s">
        <v>44</v>
      </c>
      <c r="C53" s="27">
        <f>C61*13%</f>
        <v>1.2051</v>
      </c>
      <c r="D53" s="7">
        <v>624</v>
      </c>
      <c r="E53" s="41">
        <f t="shared" si="0"/>
        <v>751.9824</v>
      </c>
    </row>
    <row r="54" spans="1:5" ht="15">
      <c r="A54" s="36">
        <v>6.1</v>
      </c>
      <c r="B54" s="35" t="s">
        <v>117</v>
      </c>
      <c r="C54" s="27"/>
      <c r="D54" s="7">
        <v>624</v>
      </c>
      <c r="E54" s="41"/>
    </row>
    <row r="55" spans="1:5" ht="15">
      <c r="A55" s="32">
        <v>7</v>
      </c>
      <c r="B55" s="35" t="s">
        <v>30</v>
      </c>
      <c r="C55" s="27">
        <v>0.009</v>
      </c>
      <c r="D55" s="7">
        <v>624</v>
      </c>
      <c r="E55" s="41">
        <v>5.61</v>
      </c>
    </row>
    <row r="56" spans="1:5" ht="15">
      <c r="A56" s="32">
        <v>8</v>
      </c>
      <c r="B56" s="35" t="s">
        <v>31</v>
      </c>
      <c r="C56" s="30">
        <f>C55+C53+C48+C40+C36+C22+C11</f>
        <v>9.270009951999999</v>
      </c>
      <c r="D56" s="7">
        <v>624</v>
      </c>
      <c r="E56" s="41">
        <f>E11+E22+E36+E40+E48+E53+E55</f>
        <v>5784.480210047999</v>
      </c>
    </row>
    <row r="57" spans="1:5" ht="15">
      <c r="A57" s="39">
        <v>9</v>
      </c>
      <c r="B57" s="37" t="s">
        <v>32</v>
      </c>
      <c r="C57" s="28"/>
      <c r="D57" s="7">
        <v>624</v>
      </c>
      <c r="E57" s="12"/>
    </row>
    <row r="58" spans="1:5" ht="15">
      <c r="A58" s="39">
        <v>10</v>
      </c>
      <c r="B58" s="37" t="s">
        <v>45</v>
      </c>
      <c r="C58" s="28">
        <f>C57*15%</f>
        <v>0</v>
      </c>
      <c r="D58" s="7">
        <v>624</v>
      </c>
      <c r="E58" s="12"/>
    </row>
    <row r="59" spans="1:5" ht="15">
      <c r="A59" s="32">
        <v>11</v>
      </c>
      <c r="B59" s="55" t="s">
        <v>33</v>
      </c>
      <c r="C59" s="27">
        <f>C56+C57+C58</f>
        <v>9.270009951999999</v>
      </c>
      <c r="D59" s="7">
        <v>624</v>
      </c>
      <c r="E59" s="41">
        <f>E56+E57+E58</f>
        <v>5784.480210047999</v>
      </c>
    </row>
    <row r="60" ht="15">
      <c r="C60" s="59"/>
    </row>
    <row r="61" ht="15">
      <c r="C61" s="60">
        <v>9.27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7109375" style="0" customWidth="1"/>
    <col min="3" max="3" width="20.57421875" style="0" hidden="1" customWidth="1"/>
    <col min="4" max="4" width="15.140625" style="0" hidden="1" customWidth="1"/>
    <col min="5" max="5" width="34.7109375" style="0" customWidth="1"/>
  </cols>
  <sheetData>
    <row r="1" spans="1:5" ht="38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107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3229.5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36396.465</v>
      </c>
    </row>
    <row r="10" spans="1:5" ht="35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3229.5</v>
      </c>
      <c r="E11" s="41">
        <f>C11*D11</f>
        <v>7497.8765403</v>
      </c>
    </row>
    <row r="12" spans="1:5" ht="15">
      <c r="A12" s="46"/>
      <c r="B12" s="47" t="s">
        <v>4</v>
      </c>
      <c r="C12" s="48"/>
      <c r="D12" s="7">
        <f>E7</f>
        <v>3229.5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3229.5</v>
      </c>
      <c r="E13" s="12">
        <f aca="true" t="shared" si="0" ref="E13:E57">C13*D13</f>
        <v>5398.75515</v>
      </c>
    </row>
    <row r="14" spans="1:5" ht="15">
      <c r="A14" s="2"/>
      <c r="B14" s="4" t="s">
        <v>5</v>
      </c>
      <c r="C14" s="6">
        <v>1.6717</v>
      </c>
      <c r="D14" s="7">
        <f>E7</f>
        <v>3229.5</v>
      </c>
      <c r="E14" s="12">
        <f t="shared" si="0"/>
        <v>5398.75515</v>
      </c>
    </row>
    <row r="15" spans="1:5" ht="15">
      <c r="A15" s="2"/>
      <c r="B15" s="4" t="s">
        <v>6</v>
      </c>
      <c r="C15" s="6"/>
      <c r="D15" s="7">
        <f>E7</f>
        <v>3229.5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3229.5</v>
      </c>
      <c r="E16" s="12">
        <f t="shared" si="0"/>
        <v>1090.5485403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3229.5</v>
      </c>
      <c r="E17" s="12">
        <f t="shared" si="0"/>
        <v>46.18185</v>
      </c>
    </row>
    <row r="18" spans="1:5" ht="15">
      <c r="A18" s="2">
        <v>1.4</v>
      </c>
      <c r="B18" s="37" t="s">
        <v>7</v>
      </c>
      <c r="C18" s="28"/>
      <c r="D18" s="7">
        <f>E7</f>
        <v>3229.5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3229.5</v>
      </c>
      <c r="E19" s="12">
        <f t="shared" si="0"/>
        <v>263.5272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3229.5</v>
      </c>
      <c r="E20" s="12">
        <f t="shared" si="0"/>
        <v>375.91380000000004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3229.5</v>
      </c>
      <c r="E21" s="12">
        <f t="shared" si="0"/>
        <v>322.95000000000005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3229.5</v>
      </c>
      <c r="E22" s="41">
        <f t="shared" si="0"/>
        <v>7028.0379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3229.5</v>
      </c>
      <c r="E23" s="12">
        <f t="shared" si="0"/>
        <v>1999.38345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3229.5</v>
      </c>
      <c r="E24" s="12">
        <f t="shared" si="0"/>
        <v>753.44235</v>
      </c>
    </row>
    <row r="25" spans="1:5" ht="23.25">
      <c r="A25" s="31">
        <v>2.3</v>
      </c>
      <c r="B25" s="37" t="s">
        <v>12</v>
      </c>
      <c r="C25" s="28">
        <v>0.6167</v>
      </c>
      <c r="D25" s="7">
        <f>E7</f>
        <v>3229.5</v>
      </c>
      <c r="E25" s="12">
        <f t="shared" si="0"/>
        <v>1991.63265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3229.5</v>
      </c>
      <c r="E26" s="12">
        <f t="shared" si="0"/>
        <v>107.86529999999999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3229.5</v>
      </c>
      <c r="E27" s="12">
        <f t="shared" si="0"/>
        <v>841.93065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3229.5</v>
      </c>
      <c r="E28" s="12">
        <f t="shared" si="0"/>
        <v>269.3403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3229.5</v>
      </c>
      <c r="E29" s="12">
        <f t="shared" si="0"/>
        <v>29.7114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3229.5</v>
      </c>
      <c r="E30" s="12">
        <f t="shared" si="0"/>
        <v>435.01365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3229.5</v>
      </c>
      <c r="E31" s="12">
        <f t="shared" si="0"/>
        <v>155.98485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3229.5</v>
      </c>
      <c r="E32" s="12">
        <f t="shared" si="0"/>
        <v>46.504799999999996</v>
      </c>
    </row>
    <row r="33" spans="1:5" ht="23.25">
      <c r="A33" s="31">
        <v>2.11</v>
      </c>
      <c r="B33" s="37" t="s">
        <v>17</v>
      </c>
      <c r="C33" s="28">
        <v>0.0542</v>
      </c>
      <c r="D33" s="7">
        <f>D30</f>
        <v>3229.5</v>
      </c>
      <c r="E33" s="12">
        <f t="shared" si="0"/>
        <v>175.03889999999998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3229.5</v>
      </c>
      <c r="E34" s="12">
        <f t="shared" si="0"/>
        <v>158.2455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3229.5</v>
      </c>
      <c r="E35" s="12">
        <f t="shared" si="0"/>
        <v>63.944100000000006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3229.5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3229.5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3229.5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3229.5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3229.5</v>
      </c>
      <c r="E40" s="41">
        <f t="shared" si="0"/>
        <v>9127.47003279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3229.5</v>
      </c>
      <c r="E41" s="12">
        <f t="shared" si="0"/>
        <v>5908.0473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3229.5</v>
      </c>
      <c r="E42" s="12">
        <f t="shared" si="0"/>
        <v>1193.4255546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3229.5</v>
      </c>
      <c r="E43" s="12">
        <f t="shared" si="0"/>
        <v>1065.22092819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3229.5</v>
      </c>
      <c r="E44" s="12">
        <f t="shared" si="0"/>
        <v>50.703149999999994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3229.5</v>
      </c>
      <c r="E45" s="12">
        <f t="shared" si="0"/>
        <v>11.6262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3229.5</v>
      </c>
      <c r="E46" s="12">
        <f t="shared" si="0"/>
        <v>268.0485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3229.5</v>
      </c>
      <c r="E47" s="12">
        <f t="shared" si="0"/>
        <v>630.3984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3229.5</v>
      </c>
      <c r="E48" s="41">
        <f t="shared" si="0"/>
        <v>3631.4190258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3229.5</v>
      </c>
      <c r="E49" s="12">
        <f t="shared" si="0"/>
        <v>1796.2479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3229.5</v>
      </c>
      <c r="E50" s="12">
        <f t="shared" si="0"/>
        <v>362.8420758000001</v>
      </c>
    </row>
    <row r="51" spans="1:5" ht="23.25">
      <c r="A51" s="31">
        <v>5.3</v>
      </c>
      <c r="B51" s="37" t="s">
        <v>28</v>
      </c>
      <c r="C51" s="28">
        <v>0.1815</v>
      </c>
      <c r="D51" s="7">
        <f>D44</f>
        <v>3229.5</v>
      </c>
      <c r="E51" s="12">
        <f t="shared" si="0"/>
        <v>586.1542499999999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3229.5</v>
      </c>
      <c r="E52" s="12">
        <f t="shared" si="0"/>
        <v>886.1747999999999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3229.5</v>
      </c>
      <c r="E53" s="41">
        <f t="shared" si="0"/>
        <v>6733.346025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3229.5</v>
      </c>
      <c r="E54" s="41">
        <f t="shared" si="0"/>
        <v>3585.0518024999997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3229.5</v>
      </c>
      <c r="E55" s="41">
        <f t="shared" si="0"/>
        <v>29.065499999999997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3229.5</v>
      </c>
      <c r="E56" s="41">
        <f>E11+E22+E36+E40+E48+E53+E55</f>
        <v>34047.21502388999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3229.5</v>
      </c>
      <c r="E57" s="12">
        <f t="shared" si="0"/>
        <v>2042.9817000000003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3229.5</v>
      </c>
      <c r="E58" s="12">
        <v>306.27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3229.5</v>
      </c>
      <c r="E59" s="41">
        <f>E56+E57+E58</f>
        <v>36396.46672388999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00390625" style="0" customWidth="1"/>
    <col min="3" max="3" width="22.28125" style="0" hidden="1" customWidth="1"/>
    <col min="4" max="4" width="20.7109375" style="0" hidden="1" customWidth="1"/>
    <col min="5" max="5" width="33.7109375" style="0" customWidth="1"/>
  </cols>
  <sheetData>
    <row r="1" spans="1:5" ht="54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108</v>
      </c>
      <c r="B5" s="83"/>
      <c r="C5" s="83"/>
      <c r="D5" s="83"/>
      <c r="E5" s="83"/>
    </row>
    <row r="6" spans="1:5" ht="15">
      <c r="A6" s="90" t="s">
        <v>1</v>
      </c>
      <c r="B6" s="90"/>
      <c r="C6" s="20"/>
      <c r="D6" s="20"/>
      <c r="E6" s="21">
        <v>6144.1</v>
      </c>
    </row>
    <row r="7" spans="1:5" ht="15">
      <c r="A7" s="90" t="s">
        <v>2</v>
      </c>
      <c r="B7" s="90"/>
      <c r="C7" s="20"/>
      <c r="D7" s="20"/>
      <c r="E7" s="21">
        <v>11.71</v>
      </c>
    </row>
    <row r="8" spans="1:5" ht="15">
      <c r="A8" s="91"/>
      <c r="B8" s="91"/>
      <c r="C8" s="20"/>
      <c r="D8" s="20"/>
      <c r="E8" s="24">
        <f>E6*E7</f>
        <v>71947.41100000001</v>
      </c>
    </row>
    <row r="9" spans="1:5" ht="36.75" customHeight="1">
      <c r="A9" s="25" t="s">
        <v>35</v>
      </c>
      <c r="B9" s="26" t="s">
        <v>3</v>
      </c>
      <c r="C9" s="93" t="s">
        <v>34</v>
      </c>
      <c r="D9" s="94"/>
      <c r="E9" s="95"/>
    </row>
    <row r="10" spans="1:5" ht="23.25">
      <c r="A10" s="34">
        <v>1</v>
      </c>
      <c r="B10" s="35" t="s">
        <v>36</v>
      </c>
      <c r="C10" s="27">
        <f>SUM(C13:C20)</f>
        <v>3.0339928</v>
      </c>
      <c r="D10" s="7">
        <v>6144.1</v>
      </c>
      <c r="E10" s="41">
        <f aca="true" t="shared" si="0" ref="E10:E56">C10*D10</f>
        <v>18641.15516248</v>
      </c>
    </row>
    <row r="11" spans="1:5" ht="15">
      <c r="A11" s="46"/>
      <c r="B11" s="47" t="s">
        <v>4</v>
      </c>
      <c r="C11" s="48"/>
      <c r="D11" s="7">
        <v>6144.1</v>
      </c>
      <c r="E11" s="12"/>
    </row>
    <row r="12" spans="1:5" ht="15">
      <c r="A12" s="3">
        <v>1.1</v>
      </c>
      <c r="B12" s="4" t="s">
        <v>37</v>
      </c>
      <c r="C12" s="5">
        <f>C13+C14</f>
        <v>2.2564</v>
      </c>
      <c r="D12" s="7">
        <v>6144.1</v>
      </c>
      <c r="E12" s="12">
        <f t="shared" si="0"/>
        <v>13863.547240000002</v>
      </c>
    </row>
    <row r="13" spans="1:5" ht="15">
      <c r="A13" s="2"/>
      <c r="B13" s="4" t="s">
        <v>5</v>
      </c>
      <c r="C13" s="6">
        <v>1.6217</v>
      </c>
      <c r="D13" s="7">
        <v>6144.1</v>
      </c>
      <c r="E13" s="12">
        <f t="shared" si="0"/>
        <v>9963.88697</v>
      </c>
    </row>
    <row r="14" spans="1:5" ht="15">
      <c r="A14" s="2"/>
      <c r="B14" s="4" t="s">
        <v>6</v>
      </c>
      <c r="C14" s="6">
        <v>0.6347</v>
      </c>
      <c r="D14" s="7">
        <v>6144.1</v>
      </c>
      <c r="E14" s="12">
        <f t="shared" si="0"/>
        <v>3899.6602700000003</v>
      </c>
    </row>
    <row r="15" spans="1:5" ht="15">
      <c r="A15" s="2">
        <v>1.2</v>
      </c>
      <c r="B15" s="4" t="s">
        <v>115</v>
      </c>
      <c r="C15" s="6">
        <f>(C13+C14)*0.202</f>
        <v>0.45579280000000005</v>
      </c>
      <c r="D15" s="7">
        <v>6144.1</v>
      </c>
      <c r="E15" s="12">
        <f t="shared" si="0"/>
        <v>2800.4365424800003</v>
      </c>
    </row>
    <row r="16" spans="1:5" ht="23.25">
      <c r="A16" s="2">
        <v>1.3</v>
      </c>
      <c r="B16" s="4" t="s">
        <v>134</v>
      </c>
      <c r="C16" s="6">
        <v>0.0143</v>
      </c>
      <c r="D16" s="7">
        <v>6144.1</v>
      </c>
      <c r="E16" s="12">
        <f t="shared" si="0"/>
        <v>87.86063</v>
      </c>
    </row>
    <row r="17" spans="1:5" ht="15">
      <c r="A17" s="2">
        <v>1.4</v>
      </c>
      <c r="B17" s="37" t="s">
        <v>7</v>
      </c>
      <c r="C17" s="28">
        <v>0.0012</v>
      </c>
      <c r="D17" s="7">
        <v>6144.1</v>
      </c>
      <c r="E17" s="12">
        <f t="shared" si="0"/>
        <v>7.37292</v>
      </c>
    </row>
    <row r="18" spans="1:5" ht="15">
      <c r="A18" s="2">
        <v>1.5</v>
      </c>
      <c r="B18" s="37" t="s">
        <v>8</v>
      </c>
      <c r="C18" s="28">
        <v>0.0816</v>
      </c>
      <c r="D18" s="7">
        <v>6144.1</v>
      </c>
      <c r="E18" s="12">
        <f t="shared" si="0"/>
        <v>501.35856000000007</v>
      </c>
    </row>
    <row r="19" spans="1:5" ht="15">
      <c r="A19" s="2">
        <v>1.6</v>
      </c>
      <c r="B19" s="37" t="s">
        <v>135</v>
      </c>
      <c r="C19" s="28">
        <v>0.1164</v>
      </c>
      <c r="D19" s="7">
        <v>6144.1</v>
      </c>
      <c r="E19" s="12">
        <f t="shared" si="0"/>
        <v>715.1732400000001</v>
      </c>
    </row>
    <row r="20" spans="1:5" ht="15">
      <c r="A20" s="2">
        <v>1.7</v>
      </c>
      <c r="B20" s="37" t="s">
        <v>136</v>
      </c>
      <c r="C20" s="49">
        <v>0.1083</v>
      </c>
      <c r="D20" s="7">
        <v>6144.1</v>
      </c>
      <c r="E20" s="12">
        <f t="shared" si="0"/>
        <v>665.40603</v>
      </c>
    </row>
    <row r="21" spans="1:5" ht="15">
      <c r="A21" s="32">
        <v>2</v>
      </c>
      <c r="B21" s="35" t="s">
        <v>9</v>
      </c>
      <c r="C21" s="27">
        <f>SUM(C22:C34)</f>
        <v>2.1762</v>
      </c>
      <c r="D21" s="7">
        <v>6144.1</v>
      </c>
      <c r="E21" s="41">
        <f t="shared" si="0"/>
        <v>13370.790420000001</v>
      </c>
    </row>
    <row r="22" spans="1:5" ht="15">
      <c r="A22" s="31">
        <v>2.1</v>
      </c>
      <c r="B22" s="37" t="s">
        <v>10</v>
      </c>
      <c r="C22" s="28">
        <v>0.6191</v>
      </c>
      <c r="D22" s="7">
        <v>6144.1</v>
      </c>
      <c r="E22" s="12">
        <f t="shared" si="0"/>
        <v>3803.8123100000003</v>
      </c>
    </row>
    <row r="23" spans="1:5" ht="15">
      <c r="A23" s="31">
        <v>2.2</v>
      </c>
      <c r="B23" s="37" t="s">
        <v>11</v>
      </c>
      <c r="C23" s="28">
        <v>0.2333</v>
      </c>
      <c r="D23" s="7">
        <v>6144.1</v>
      </c>
      <c r="E23" s="12">
        <f t="shared" si="0"/>
        <v>1433.4185300000001</v>
      </c>
    </row>
    <row r="24" spans="1:5" ht="23.25">
      <c r="A24" s="31">
        <v>2.3</v>
      </c>
      <c r="B24" s="37" t="s">
        <v>12</v>
      </c>
      <c r="C24" s="28">
        <v>0.6167</v>
      </c>
      <c r="D24" s="7">
        <v>6144.1</v>
      </c>
      <c r="E24" s="12">
        <f t="shared" si="0"/>
        <v>3789.06647</v>
      </c>
    </row>
    <row r="25" spans="1:5" ht="23.25">
      <c r="A25" s="31">
        <v>2.4</v>
      </c>
      <c r="B25" s="37" t="s">
        <v>38</v>
      </c>
      <c r="C25" s="28">
        <v>0.0334</v>
      </c>
      <c r="D25" s="7">
        <v>6144.1</v>
      </c>
      <c r="E25" s="12">
        <f t="shared" si="0"/>
        <v>205.21294</v>
      </c>
    </row>
    <row r="26" spans="1:5" ht="15">
      <c r="A26" s="31">
        <v>2.5</v>
      </c>
      <c r="B26" s="37" t="s">
        <v>13</v>
      </c>
      <c r="C26" s="28">
        <v>0.2607</v>
      </c>
      <c r="D26" s="7">
        <v>6144.1</v>
      </c>
      <c r="E26" s="12">
        <f t="shared" si="0"/>
        <v>1601.76687</v>
      </c>
    </row>
    <row r="27" spans="1:5" ht="15">
      <c r="A27" s="31">
        <v>2.6</v>
      </c>
      <c r="B27" s="37" t="s">
        <v>39</v>
      </c>
      <c r="C27" s="28">
        <v>0.0834</v>
      </c>
      <c r="D27" s="7">
        <v>6144.1</v>
      </c>
      <c r="E27" s="12">
        <f t="shared" si="0"/>
        <v>512.41794</v>
      </c>
    </row>
    <row r="28" spans="1:5" ht="23.25">
      <c r="A28" s="31">
        <v>2.7</v>
      </c>
      <c r="B28" s="37" t="s">
        <v>14</v>
      </c>
      <c r="C28" s="28">
        <v>0.0092</v>
      </c>
      <c r="D28" s="7">
        <v>6144.1</v>
      </c>
      <c r="E28" s="12">
        <f t="shared" si="0"/>
        <v>56.52572</v>
      </c>
    </row>
    <row r="29" spans="1:5" ht="15">
      <c r="A29" s="31">
        <v>2.8</v>
      </c>
      <c r="B29" s="37" t="s">
        <v>137</v>
      </c>
      <c r="C29" s="28">
        <v>0.1347</v>
      </c>
      <c r="D29" s="7">
        <v>6144.1</v>
      </c>
      <c r="E29" s="12">
        <f t="shared" si="0"/>
        <v>827.61027</v>
      </c>
    </row>
    <row r="30" spans="1:5" ht="15">
      <c r="A30" s="31">
        <v>2.9</v>
      </c>
      <c r="B30" s="37" t="s">
        <v>15</v>
      </c>
      <c r="C30" s="28">
        <v>0.0483</v>
      </c>
      <c r="D30" s="7">
        <v>6144.1</v>
      </c>
      <c r="E30" s="12">
        <f t="shared" si="0"/>
        <v>296.76003000000003</v>
      </c>
    </row>
    <row r="31" spans="1:5" ht="15">
      <c r="A31" s="38" t="s">
        <v>40</v>
      </c>
      <c r="B31" s="37" t="s">
        <v>16</v>
      </c>
      <c r="C31" s="28">
        <v>0.0144</v>
      </c>
      <c r="D31" s="7">
        <v>6144.1</v>
      </c>
      <c r="E31" s="12">
        <f t="shared" si="0"/>
        <v>88.47504</v>
      </c>
    </row>
    <row r="32" spans="1:5" ht="23.25">
      <c r="A32" s="31">
        <v>2.11</v>
      </c>
      <c r="B32" s="37" t="s">
        <v>17</v>
      </c>
      <c r="C32" s="28">
        <v>0.0542</v>
      </c>
      <c r="D32" s="7">
        <v>6144.1</v>
      </c>
      <c r="E32" s="12">
        <f t="shared" si="0"/>
        <v>333.01022</v>
      </c>
    </row>
    <row r="33" spans="1:5" ht="15">
      <c r="A33" s="31">
        <v>2.12</v>
      </c>
      <c r="B33" s="37" t="s">
        <v>18</v>
      </c>
      <c r="C33" s="28">
        <v>0.049</v>
      </c>
      <c r="D33" s="7">
        <v>6144.1</v>
      </c>
      <c r="E33" s="12">
        <f t="shared" si="0"/>
        <v>301.0609</v>
      </c>
    </row>
    <row r="34" spans="1:5" ht="23.25">
      <c r="A34" s="31">
        <v>2.13</v>
      </c>
      <c r="B34" s="37" t="s">
        <v>138</v>
      </c>
      <c r="C34" s="28">
        <v>0.0198</v>
      </c>
      <c r="D34" s="7">
        <v>6144.1</v>
      </c>
      <c r="E34" s="12">
        <f t="shared" si="0"/>
        <v>121.65318000000002</v>
      </c>
    </row>
    <row r="35" spans="1:5" ht="23.25">
      <c r="A35" s="32">
        <v>3</v>
      </c>
      <c r="B35" s="35" t="s">
        <v>19</v>
      </c>
      <c r="C35" s="27">
        <f>SUM(C36:C38)</f>
        <v>0</v>
      </c>
      <c r="D35" s="7">
        <v>6144.1</v>
      </c>
      <c r="E35" s="41">
        <f t="shared" si="0"/>
        <v>0</v>
      </c>
    </row>
    <row r="36" spans="1:5" ht="15">
      <c r="A36" s="31">
        <v>3.1</v>
      </c>
      <c r="B36" s="37" t="s">
        <v>20</v>
      </c>
      <c r="C36" s="28"/>
      <c r="D36" s="7">
        <v>6144.1</v>
      </c>
      <c r="E36" s="12"/>
    </row>
    <row r="37" spans="1:5" ht="15">
      <c r="A37" s="31">
        <v>3.2</v>
      </c>
      <c r="B37" s="37" t="s">
        <v>21</v>
      </c>
      <c r="C37" s="28"/>
      <c r="D37" s="7">
        <v>6144.1</v>
      </c>
      <c r="E37" s="12"/>
    </row>
    <row r="38" spans="1:5" ht="15">
      <c r="A38" s="31">
        <v>3.3</v>
      </c>
      <c r="B38" s="37" t="s">
        <v>22</v>
      </c>
      <c r="C38" s="28"/>
      <c r="D38" s="7">
        <v>6144.1</v>
      </c>
      <c r="E38" s="12"/>
    </row>
    <row r="39" spans="1:5" ht="23.25">
      <c r="A39" s="32">
        <v>4</v>
      </c>
      <c r="B39" s="35" t="s">
        <v>23</v>
      </c>
      <c r="C39" s="27">
        <f>SUM(C40:C46)</f>
        <v>2.68503268</v>
      </c>
      <c r="D39" s="7">
        <v>6144.1</v>
      </c>
      <c r="E39" s="41">
        <f t="shared" si="0"/>
        <v>16497.109289188</v>
      </c>
    </row>
    <row r="40" spans="1:5" ht="23.25">
      <c r="A40" s="31">
        <v>4.1</v>
      </c>
      <c r="B40" s="37" t="s">
        <v>41</v>
      </c>
      <c r="C40" s="28">
        <v>1.8294</v>
      </c>
      <c r="D40" s="7">
        <v>6144.1</v>
      </c>
      <c r="E40" s="12">
        <f t="shared" si="0"/>
        <v>11240.01654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7">
        <v>6144.1</v>
      </c>
      <c r="E41" s="12">
        <f t="shared" si="0"/>
        <v>2270.48334108</v>
      </c>
    </row>
    <row r="42" spans="1:5" ht="15">
      <c r="A42" s="31">
        <v>4.3</v>
      </c>
      <c r="B42" s="37" t="s">
        <v>24</v>
      </c>
      <c r="C42" s="28">
        <f>(C40+C41)*0.1</f>
        <v>0.21989388</v>
      </c>
      <c r="D42" s="7">
        <v>6144.1</v>
      </c>
      <c r="E42" s="12">
        <f t="shared" si="0"/>
        <v>1351.0499881080002</v>
      </c>
    </row>
    <row r="43" spans="1:5" ht="15">
      <c r="A43" s="31">
        <v>4.4</v>
      </c>
      <c r="B43" s="37" t="s">
        <v>139</v>
      </c>
      <c r="C43" s="28">
        <v>0.0157</v>
      </c>
      <c r="D43" s="7">
        <v>6144.1</v>
      </c>
      <c r="E43" s="12">
        <f t="shared" si="0"/>
        <v>96.46236999999999</v>
      </c>
    </row>
    <row r="44" spans="1:5" ht="15">
      <c r="A44" s="31">
        <v>4.5</v>
      </c>
      <c r="B44" s="37" t="s">
        <v>25</v>
      </c>
      <c r="C44" s="28">
        <v>0.0036000000000000003</v>
      </c>
      <c r="D44" s="7">
        <v>6144.1</v>
      </c>
      <c r="E44" s="12">
        <f t="shared" si="0"/>
        <v>22.11876</v>
      </c>
    </row>
    <row r="45" spans="1:5" ht="15">
      <c r="A45" s="31">
        <v>4.6</v>
      </c>
      <c r="B45" s="37" t="s">
        <v>26</v>
      </c>
      <c r="C45" s="28">
        <v>0.083</v>
      </c>
      <c r="D45" s="7">
        <v>6144.1</v>
      </c>
      <c r="E45" s="12">
        <f t="shared" si="0"/>
        <v>509.9603000000001</v>
      </c>
    </row>
    <row r="46" spans="1:5" ht="15">
      <c r="A46" s="31">
        <v>4.7</v>
      </c>
      <c r="B46" s="37" t="s">
        <v>42</v>
      </c>
      <c r="C46" s="28">
        <v>0.1639</v>
      </c>
      <c r="D46" s="7">
        <v>6144.1</v>
      </c>
      <c r="E46" s="12">
        <f t="shared" si="0"/>
        <v>1007.01799</v>
      </c>
    </row>
    <row r="47" spans="1:5" ht="15">
      <c r="A47" s="32">
        <v>5</v>
      </c>
      <c r="B47" s="35" t="s">
        <v>27</v>
      </c>
      <c r="C47" s="27">
        <f>SUM(C48:C51)</f>
        <v>1.1244524</v>
      </c>
      <c r="D47" s="7">
        <v>6144.1</v>
      </c>
      <c r="E47" s="41">
        <f t="shared" si="0"/>
        <v>6908.747990840001</v>
      </c>
    </row>
    <row r="48" spans="1:5" ht="23.25">
      <c r="A48" s="31">
        <v>5.1</v>
      </c>
      <c r="B48" s="37" t="s">
        <v>43</v>
      </c>
      <c r="C48" s="28">
        <v>0.5562</v>
      </c>
      <c r="D48" s="7">
        <v>6144.1</v>
      </c>
      <c r="E48" s="12">
        <f t="shared" si="0"/>
        <v>3417.3484200000003</v>
      </c>
    </row>
    <row r="49" spans="1:5" ht="15">
      <c r="A49" s="31">
        <v>5.2</v>
      </c>
      <c r="B49" s="37" t="s">
        <v>115</v>
      </c>
      <c r="C49" s="28">
        <f>C48*0.202</f>
        <v>0.11235240000000002</v>
      </c>
      <c r="D49" s="7">
        <v>6144.1</v>
      </c>
      <c r="E49" s="12">
        <f t="shared" si="0"/>
        <v>690.3043808400001</v>
      </c>
    </row>
    <row r="50" spans="1:5" ht="23.25">
      <c r="A50" s="31">
        <v>5.3</v>
      </c>
      <c r="B50" s="37" t="s">
        <v>28</v>
      </c>
      <c r="C50" s="28">
        <v>0.1815</v>
      </c>
      <c r="D50" s="7">
        <v>6144.1</v>
      </c>
      <c r="E50" s="12">
        <f t="shared" si="0"/>
        <v>1115.15415</v>
      </c>
    </row>
    <row r="51" spans="1:5" ht="15">
      <c r="A51" s="31">
        <v>5.4</v>
      </c>
      <c r="B51" s="37" t="s">
        <v>29</v>
      </c>
      <c r="C51" s="28">
        <v>0.2744</v>
      </c>
      <c r="D51" s="7">
        <v>6144.1</v>
      </c>
      <c r="E51" s="12">
        <f t="shared" si="0"/>
        <v>1685.94104</v>
      </c>
    </row>
    <row r="52" spans="1:5" ht="15">
      <c r="A52" s="32">
        <v>6</v>
      </c>
      <c r="B52" s="35" t="s">
        <v>44</v>
      </c>
      <c r="C52" s="27">
        <f>C60*18.5%</f>
        <v>2.16635</v>
      </c>
      <c r="D52" s="7">
        <v>6144.1</v>
      </c>
      <c r="E52" s="41">
        <f t="shared" si="0"/>
        <v>13310.271035000002</v>
      </c>
    </row>
    <row r="53" spans="1:5" ht="15">
      <c r="A53" s="36">
        <v>6.1</v>
      </c>
      <c r="B53" s="35" t="s">
        <v>117</v>
      </c>
      <c r="C53" s="27">
        <f>C60*9.85%</f>
        <v>1.153435</v>
      </c>
      <c r="D53" s="7">
        <v>6144.1</v>
      </c>
      <c r="E53" s="41">
        <f t="shared" si="0"/>
        <v>7086.8199835000005</v>
      </c>
    </row>
    <row r="54" spans="1:5" ht="15">
      <c r="A54" s="32">
        <v>7</v>
      </c>
      <c r="B54" s="35" t="s">
        <v>30</v>
      </c>
      <c r="C54" s="27">
        <v>0.009</v>
      </c>
      <c r="D54" s="7">
        <v>6144.1</v>
      </c>
      <c r="E54" s="41">
        <f t="shared" si="0"/>
        <v>55.2969</v>
      </c>
    </row>
    <row r="55" spans="1:5" ht="15">
      <c r="A55" s="32">
        <v>8</v>
      </c>
      <c r="B55" s="35" t="s">
        <v>31</v>
      </c>
      <c r="C55" s="30">
        <f>C54+C52+C47+C39+C35+C21+C10</f>
        <v>11.19502788</v>
      </c>
      <c r="D55" s="7">
        <v>6144.1</v>
      </c>
      <c r="E55" s="41">
        <f t="shared" si="0"/>
        <v>68783.370797508</v>
      </c>
    </row>
    <row r="56" spans="1:5" ht="15">
      <c r="A56" s="39">
        <v>9</v>
      </c>
      <c r="B56" s="37" t="s">
        <v>32</v>
      </c>
      <c r="C56" s="28">
        <v>0.4478</v>
      </c>
      <c r="D56" s="7">
        <v>6144.1</v>
      </c>
      <c r="E56" s="12">
        <f t="shared" si="0"/>
        <v>2751.32798</v>
      </c>
    </row>
    <row r="57" spans="1:5" ht="15">
      <c r="A57" s="39">
        <v>10</v>
      </c>
      <c r="B57" s="37" t="s">
        <v>45</v>
      </c>
      <c r="C57" s="28">
        <v>0.0672</v>
      </c>
      <c r="D57" s="7">
        <v>6144.1</v>
      </c>
      <c r="E57" s="12">
        <v>412.71</v>
      </c>
    </row>
    <row r="58" spans="1:5" ht="15">
      <c r="A58" s="32">
        <v>11</v>
      </c>
      <c r="B58" s="55" t="s">
        <v>33</v>
      </c>
      <c r="C58" s="27">
        <f>C55+C56+C57</f>
        <v>11.710027879999998</v>
      </c>
      <c r="D58" s="7">
        <v>6144.1</v>
      </c>
      <c r="E58" s="41">
        <f>E55+E56+E57</f>
        <v>71947.40877750801</v>
      </c>
    </row>
    <row r="59" ht="15">
      <c r="C59" s="59"/>
    </row>
    <row r="60" ht="15">
      <c r="C60" s="60">
        <v>11.71</v>
      </c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00390625" style="0" customWidth="1"/>
    <col min="3" max="3" width="21.00390625" style="0" hidden="1" customWidth="1"/>
    <col min="4" max="4" width="21.140625" style="0" hidden="1" customWidth="1"/>
    <col min="5" max="5" width="27.57421875" style="0" customWidth="1"/>
  </cols>
  <sheetData>
    <row r="1" spans="1:5" ht="44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109</v>
      </c>
      <c r="B5" s="83"/>
      <c r="C5" s="83"/>
      <c r="D5" s="83"/>
      <c r="E5" s="83"/>
    </row>
    <row r="6" spans="1:5" ht="15">
      <c r="A6" s="86" t="s">
        <v>1</v>
      </c>
      <c r="B6" s="86"/>
      <c r="C6" s="7"/>
      <c r="D6" s="7"/>
      <c r="E6" s="8">
        <v>6125.8</v>
      </c>
    </row>
    <row r="7" spans="1:5" ht="15">
      <c r="A7" s="86" t="s">
        <v>2</v>
      </c>
      <c r="B7" s="86"/>
      <c r="C7" s="7"/>
      <c r="D7" s="7"/>
      <c r="E7" s="8">
        <v>11.27</v>
      </c>
    </row>
    <row r="8" spans="1:5" ht="15">
      <c r="A8" s="87"/>
      <c r="B8" s="87"/>
      <c r="C8" s="7"/>
      <c r="D8" s="7"/>
      <c r="E8" s="13">
        <f>E6*E7</f>
        <v>69037.766</v>
      </c>
    </row>
    <row r="9" spans="1:5" ht="36.75" customHeight="1">
      <c r="A9" s="9" t="s">
        <v>35</v>
      </c>
      <c r="B9" s="10" t="s">
        <v>3</v>
      </c>
      <c r="C9" s="88" t="s">
        <v>34</v>
      </c>
      <c r="D9" s="88"/>
      <c r="E9" s="88"/>
    </row>
    <row r="10" spans="1:5" ht="23.25">
      <c r="A10" s="34">
        <v>1</v>
      </c>
      <c r="B10" s="35" t="s">
        <v>36</v>
      </c>
      <c r="C10" s="27">
        <f>SUM(C13:C20)</f>
        <v>2.3216834</v>
      </c>
      <c r="D10" s="7">
        <v>6125.8</v>
      </c>
      <c r="E10" s="41">
        <f aca="true" t="shared" si="0" ref="E10:E56">C10*D10</f>
        <v>14222.16817172</v>
      </c>
    </row>
    <row r="11" spans="1:5" ht="15">
      <c r="A11" s="46"/>
      <c r="B11" s="47" t="s">
        <v>4</v>
      </c>
      <c r="C11" s="48"/>
      <c r="D11" s="7">
        <f>E6</f>
        <v>6125.8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f>E6</f>
        <v>6125.8</v>
      </c>
      <c r="E12" s="12">
        <f t="shared" si="0"/>
        <v>10240.49986</v>
      </c>
    </row>
    <row r="13" spans="1:5" ht="15">
      <c r="A13" s="2"/>
      <c r="B13" s="4" t="s">
        <v>5</v>
      </c>
      <c r="C13" s="6">
        <v>1.6717</v>
      </c>
      <c r="D13" s="7">
        <f>E6</f>
        <v>6125.8</v>
      </c>
      <c r="E13" s="12">
        <f t="shared" si="0"/>
        <v>10240.49986</v>
      </c>
    </row>
    <row r="14" spans="1:5" ht="15">
      <c r="A14" s="2"/>
      <c r="B14" s="4" t="s">
        <v>6</v>
      </c>
      <c r="C14" s="6"/>
      <c r="D14" s="7">
        <f>E6</f>
        <v>6125.8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f>E6</f>
        <v>6125.8</v>
      </c>
      <c r="E15" s="12">
        <f t="shared" si="0"/>
        <v>2068.58097172</v>
      </c>
    </row>
    <row r="16" spans="1:5" ht="23.25">
      <c r="A16" s="2">
        <v>1.3</v>
      </c>
      <c r="B16" s="4" t="s">
        <v>134</v>
      </c>
      <c r="C16" s="6">
        <v>0.0143</v>
      </c>
      <c r="D16" s="7">
        <f>E6</f>
        <v>6125.8</v>
      </c>
      <c r="E16" s="12">
        <f t="shared" si="0"/>
        <v>87.59894</v>
      </c>
    </row>
    <row r="17" spans="1:5" ht="15">
      <c r="A17" s="2">
        <v>1.4</v>
      </c>
      <c r="B17" s="37" t="s">
        <v>7</v>
      </c>
      <c r="C17" s="28"/>
      <c r="D17" s="7">
        <f>E6</f>
        <v>6125.8</v>
      </c>
      <c r="E17" s="12"/>
    </row>
    <row r="18" spans="1:5" ht="15">
      <c r="A18" s="2">
        <v>1.5</v>
      </c>
      <c r="B18" s="37" t="s">
        <v>8</v>
      </c>
      <c r="C18" s="28">
        <v>0.0816</v>
      </c>
      <c r="D18" s="7">
        <f>E6</f>
        <v>6125.8</v>
      </c>
      <c r="E18" s="12">
        <f t="shared" si="0"/>
        <v>499.86528000000004</v>
      </c>
    </row>
    <row r="19" spans="1:5" ht="15">
      <c r="A19" s="2">
        <v>1.6</v>
      </c>
      <c r="B19" s="37" t="s">
        <v>135</v>
      </c>
      <c r="C19" s="28">
        <v>0.1164</v>
      </c>
      <c r="D19" s="7">
        <f>E6</f>
        <v>6125.8</v>
      </c>
      <c r="E19" s="12">
        <f t="shared" si="0"/>
        <v>713.04312</v>
      </c>
    </row>
    <row r="20" spans="1:5" ht="15">
      <c r="A20" s="2">
        <v>1.7</v>
      </c>
      <c r="B20" s="37" t="s">
        <v>136</v>
      </c>
      <c r="C20" s="49">
        <v>0.1</v>
      </c>
      <c r="D20" s="7">
        <f>E6</f>
        <v>6125.8</v>
      </c>
      <c r="E20" s="12">
        <f t="shared" si="0"/>
        <v>612.58</v>
      </c>
    </row>
    <row r="21" spans="1:5" ht="15">
      <c r="A21" s="32">
        <v>2</v>
      </c>
      <c r="B21" s="35" t="s">
        <v>9</v>
      </c>
      <c r="C21" s="27">
        <f>SUM(C22:C34)</f>
        <v>2.1762</v>
      </c>
      <c r="D21" s="7">
        <f>E6</f>
        <v>6125.8</v>
      </c>
      <c r="E21" s="41">
        <f t="shared" si="0"/>
        <v>13330.965960000001</v>
      </c>
    </row>
    <row r="22" spans="1:5" ht="15">
      <c r="A22" s="31">
        <v>2.1</v>
      </c>
      <c r="B22" s="37" t="s">
        <v>10</v>
      </c>
      <c r="C22" s="28">
        <v>0.6191</v>
      </c>
      <c r="D22" s="7">
        <f>E6</f>
        <v>6125.8</v>
      </c>
      <c r="E22" s="12">
        <f t="shared" si="0"/>
        <v>3792.48278</v>
      </c>
    </row>
    <row r="23" spans="1:5" ht="15">
      <c r="A23" s="31">
        <v>2.2</v>
      </c>
      <c r="B23" s="37" t="s">
        <v>11</v>
      </c>
      <c r="C23" s="28">
        <v>0.2333</v>
      </c>
      <c r="D23" s="7">
        <f>E6</f>
        <v>6125.8</v>
      </c>
      <c r="E23" s="12">
        <f t="shared" si="0"/>
        <v>1429.14914</v>
      </c>
    </row>
    <row r="24" spans="1:5" ht="15">
      <c r="A24" s="31">
        <v>2.3</v>
      </c>
      <c r="B24" s="37" t="s">
        <v>12</v>
      </c>
      <c r="C24" s="28">
        <v>0.6167</v>
      </c>
      <c r="D24" s="7">
        <f>E6</f>
        <v>6125.8</v>
      </c>
      <c r="E24" s="12">
        <f t="shared" si="0"/>
        <v>3777.7808600000003</v>
      </c>
    </row>
    <row r="25" spans="1:5" ht="23.25">
      <c r="A25" s="31">
        <v>2.4</v>
      </c>
      <c r="B25" s="37" t="s">
        <v>38</v>
      </c>
      <c r="C25" s="28">
        <v>0.0334</v>
      </c>
      <c r="D25" s="7">
        <f>E6</f>
        <v>6125.8</v>
      </c>
      <c r="E25" s="12">
        <f t="shared" si="0"/>
        <v>204.60172</v>
      </c>
    </row>
    <row r="26" spans="1:5" ht="15">
      <c r="A26" s="31">
        <v>2.5</v>
      </c>
      <c r="B26" s="37" t="s">
        <v>13</v>
      </c>
      <c r="C26" s="28">
        <v>0.2607</v>
      </c>
      <c r="D26" s="7">
        <f>E6</f>
        <v>6125.8</v>
      </c>
      <c r="E26" s="12">
        <f t="shared" si="0"/>
        <v>1596.99606</v>
      </c>
    </row>
    <row r="27" spans="1:5" ht="15">
      <c r="A27" s="31">
        <v>2.6</v>
      </c>
      <c r="B27" s="37" t="s">
        <v>39</v>
      </c>
      <c r="C27" s="28">
        <v>0.0834</v>
      </c>
      <c r="D27" s="11">
        <f>E6</f>
        <v>6125.8</v>
      </c>
      <c r="E27" s="12">
        <f t="shared" si="0"/>
        <v>510.89172</v>
      </c>
    </row>
    <row r="28" spans="1:5" ht="23.25">
      <c r="A28" s="31">
        <v>2.7</v>
      </c>
      <c r="B28" s="37" t="s">
        <v>14</v>
      </c>
      <c r="C28" s="28">
        <v>0.0092</v>
      </c>
      <c r="D28" s="7">
        <f>E6</f>
        <v>6125.8</v>
      </c>
      <c r="E28" s="12">
        <f t="shared" si="0"/>
        <v>56.35736</v>
      </c>
    </row>
    <row r="29" spans="1:5" ht="15">
      <c r="A29" s="31">
        <v>2.8</v>
      </c>
      <c r="B29" s="37" t="s">
        <v>137</v>
      </c>
      <c r="C29" s="28">
        <v>0.1347</v>
      </c>
      <c r="D29" s="7">
        <f>D28</f>
        <v>6125.8</v>
      </c>
      <c r="E29" s="12">
        <f t="shared" si="0"/>
        <v>825.1452599999999</v>
      </c>
    </row>
    <row r="30" spans="1:5" ht="15">
      <c r="A30" s="31">
        <v>2.9</v>
      </c>
      <c r="B30" s="37" t="s">
        <v>15</v>
      </c>
      <c r="C30" s="28">
        <v>0.0483</v>
      </c>
      <c r="D30" s="7">
        <f>D29</f>
        <v>6125.8</v>
      </c>
      <c r="E30" s="12">
        <f t="shared" si="0"/>
        <v>295.87614</v>
      </c>
    </row>
    <row r="31" spans="1:5" ht="15">
      <c r="A31" s="38" t="s">
        <v>40</v>
      </c>
      <c r="B31" s="37" t="s">
        <v>16</v>
      </c>
      <c r="C31" s="28">
        <v>0.0144</v>
      </c>
      <c r="D31" s="7">
        <f>D29</f>
        <v>6125.8</v>
      </c>
      <c r="E31" s="12">
        <f t="shared" si="0"/>
        <v>88.21152000000001</v>
      </c>
    </row>
    <row r="32" spans="1:5" ht="15">
      <c r="A32" s="31">
        <v>2.11</v>
      </c>
      <c r="B32" s="37" t="s">
        <v>17</v>
      </c>
      <c r="C32" s="28">
        <v>0.0542</v>
      </c>
      <c r="D32" s="7">
        <f>D29</f>
        <v>6125.8</v>
      </c>
      <c r="E32" s="12">
        <f t="shared" si="0"/>
        <v>332.01836</v>
      </c>
    </row>
    <row r="33" spans="1:5" ht="15">
      <c r="A33" s="31">
        <v>2.12</v>
      </c>
      <c r="B33" s="37" t="s">
        <v>18</v>
      </c>
      <c r="C33" s="28">
        <v>0.049</v>
      </c>
      <c r="D33" s="7">
        <f>D30</f>
        <v>6125.8</v>
      </c>
      <c r="E33" s="12">
        <f t="shared" si="0"/>
        <v>300.1642</v>
      </c>
    </row>
    <row r="34" spans="1:5" ht="23.25">
      <c r="A34" s="31">
        <v>2.13</v>
      </c>
      <c r="B34" s="37" t="s">
        <v>138</v>
      </c>
      <c r="C34" s="28">
        <v>0.0198</v>
      </c>
      <c r="D34" s="7">
        <f>D33</f>
        <v>6125.8</v>
      </c>
      <c r="E34" s="12">
        <f t="shared" si="0"/>
        <v>121.29084000000002</v>
      </c>
    </row>
    <row r="35" spans="1:5" ht="23.25">
      <c r="A35" s="32">
        <v>3</v>
      </c>
      <c r="B35" s="35" t="s">
        <v>19</v>
      </c>
      <c r="C35" s="27">
        <f>SUM(C36:C38)</f>
        <v>0</v>
      </c>
      <c r="D35" s="7">
        <f>D33</f>
        <v>6125.8</v>
      </c>
      <c r="E35" s="41">
        <f t="shared" si="0"/>
        <v>0</v>
      </c>
    </row>
    <row r="36" spans="1:5" ht="15">
      <c r="A36" s="31">
        <v>3.1</v>
      </c>
      <c r="B36" s="37" t="s">
        <v>20</v>
      </c>
      <c r="C36" s="28"/>
      <c r="D36" s="7">
        <f>D33</f>
        <v>6125.8</v>
      </c>
      <c r="E36" s="12"/>
    </row>
    <row r="37" spans="1:5" ht="15">
      <c r="A37" s="31">
        <v>3.2</v>
      </c>
      <c r="B37" s="37" t="s">
        <v>21</v>
      </c>
      <c r="C37" s="28"/>
      <c r="D37" s="7">
        <f>D34</f>
        <v>6125.8</v>
      </c>
      <c r="E37" s="12"/>
    </row>
    <row r="38" spans="1:5" ht="15">
      <c r="A38" s="31">
        <v>3.3</v>
      </c>
      <c r="B38" s="37" t="s">
        <v>22</v>
      </c>
      <c r="C38" s="28"/>
      <c r="D38" s="7">
        <f>D37</f>
        <v>6125.8</v>
      </c>
      <c r="E38" s="12"/>
    </row>
    <row r="39" spans="1:5" ht="23.25">
      <c r="A39" s="32">
        <v>4</v>
      </c>
      <c r="B39" s="35" t="s">
        <v>23</v>
      </c>
      <c r="C39" s="27">
        <f>SUM(C40:C46)</f>
        <v>2.8262796199999998</v>
      </c>
      <c r="D39" s="7">
        <f>D38</f>
        <v>6125.8</v>
      </c>
      <c r="E39" s="41">
        <f t="shared" si="0"/>
        <v>17313.223696196</v>
      </c>
    </row>
    <row r="40" spans="1:5" ht="23.25">
      <c r="A40" s="31">
        <v>4.1</v>
      </c>
      <c r="B40" s="37" t="s">
        <v>41</v>
      </c>
      <c r="C40" s="28">
        <v>1.8294</v>
      </c>
      <c r="D40" s="7">
        <f>D38</f>
        <v>6125.8</v>
      </c>
      <c r="E40" s="12">
        <f t="shared" si="0"/>
        <v>11206.53852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7">
        <f>D38</f>
        <v>6125.8</v>
      </c>
      <c r="E41" s="12">
        <f t="shared" si="0"/>
        <v>2263.72078104</v>
      </c>
    </row>
    <row r="42" spans="1:5" ht="15">
      <c r="A42" s="31">
        <v>4.3</v>
      </c>
      <c r="B42" s="37" t="s">
        <v>24</v>
      </c>
      <c r="C42" s="28">
        <f>(C40+C41)*0.15</f>
        <v>0.32984082</v>
      </c>
      <c r="D42" s="7">
        <f>D38</f>
        <v>6125.8</v>
      </c>
      <c r="E42" s="12">
        <f t="shared" si="0"/>
        <v>2020.5388951559999</v>
      </c>
    </row>
    <row r="43" spans="1:5" ht="15">
      <c r="A43" s="31">
        <v>4.4</v>
      </c>
      <c r="B43" s="37" t="s">
        <v>139</v>
      </c>
      <c r="C43" s="28">
        <v>0.0157</v>
      </c>
      <c r="D43" s="7">
        <f>D40</f>
        <v>6125.8</v>
      </c>
      <c r="E43" s="12">
        <f t="shared" si="0"/>
        <v>96.17505999999999</v>
      </c>
    </row>
    <row r="44" spans="1:5" ht="15">
      <c r="A44" s="31">
        <v>4.5</v>
      </c>
      <c r="B44" s="37" t="s">
        <v>25</v>
      </c>
      <c r="C44" s="28">
        <v>0.0036000000000000003</v>
      </c>
      <c r="D44" s="7">
        <f>D42</f>
        <v>6125.8</v>
      </c>
      <c r="E44" s="12">
        <f t="shared" si="0"/>
        <v>22.052880000000002</v>
      </c>
    </row>
    <row r="45" spans="1:5" ht="15">
      <c r="A45" s="31">
        <v>4.6</v>
      </c>
      <c r="B45" s="37" t="s">
        <v>26</v>
      </c>
      <c r="C45" s="28">
        <v>0.083</v>
      </c>
      <c r="D45" s="7">
        <f>D42</f>
        <v>6125.8</v>
      </c>
      <c r="E45" s="12">
        <f t="shared" si="0"/>
        <v>508.44140000000004</v>
      </c>
    </row>
    <row r="46" spans="1:5" ht="15">
      <c r="A46" s="31">
        <v>4.7</v>
      </c>
      <c r="B46" s="37" t="s">
        <v>42</v>
      </c>
      <c r="C46" s="28">
        <v>0.1952</v>
      </c>
      <c r="D46" s="7">
        <f>D42</f>
        <v>6125.8</v>
      </c>
      <c r="E46" s="12">
        <f t="shared" si="0"/>
        <v>1195.7561600000001</v>
      </c>
    </row>
    <row r="47" spans="1:5" ht="15">
      <c r="A47" s="32">
        <v>5</v>
      </c>
      <c r="B47" s="35" t="s">
        <v>27</v>
      </c>
      <c r="C47" s="27">
        <f>SUM(C48:C51)</f>
        <v>1.1244524</v>
      </c>
      <c r="D47" s="7">
        <f>D42</f>
        <v>6125.8</v>
      </c>
      <c r="E47" s="41">
        <f t="shared" si="0"/>
        <v>6888.1705119200005</v>
      </c>
    </row>
    <row r="48" spans="1:5" ht="23.25">
      <c r="A48" s="31">
        <v>5.1</v>
      </c>
      <c r="B48" s="37" t="s">
        <v>43</v>
      </c>
      <c r="C48" s="28">
        <v>0.5562</v>
      </c>
      <c r="D48" s="7">
        <f>D43</f>
        <v>6125.8</v>
      </c>
      <c r="E48" s="12">
        <f t="shared" si="0"/>
        <v>3407.16996</v>
      </c>
    </row>
    <row r="49" spans="1:5" ht="15">
      <c r="A49" s="31">
        <v>5.2</v>
      </c>
      <c r="B49" s="37" t="s">
        <v>115</v>
      </c>
      <c r="C49" s="28">
        <f>C48*0.202</f>
        <v>0.11235240000000002</v>
      </c>
      <c r="D49" s="7">
        <f>D43</f>
        <v>6125.8</v>
      </c>
      <c r="E49" s="12">
        <f t="shared" si="0"/>
        <v>688.2483319200002</v>
      </c>
    </row>
    <row r="50" spans="1:5" ht="15">
      <c r="A50" s="31">
        <v>5.3</v>
      </c>
      <c r="B50" s="37" t="s">
        <v>28</v>
      </c>
      <c r="C50" s="28">
        <v>0.1815</v>
      </c>
      <c r="D50" s="7">
        <f>D43</f>
        <v>6125.8</v>
      </c>
      <c r="E50" s="12">
        <f t="shared" si="0"/>
        <v>1111.8327</v>
      </c>
    </row>
    <row r="51" spans="1:5" ht="15">
      <c r="A51" s="31">
        <v>5.4</v>
      </c>
      <c r="B51" s="37" t="s">
        <v>29</v>
      </c>
      <c r="C51" s="28">
        <v>0.2744</v>
      </c>
      <c r="D51" s="7">
        <f>D44</f>
        <v>6125.8</v>
      </c>
      <c r="E51" s="12">
        <f t="shared" si="0"/>
        <v>1680.91952</v>
      </c>
    </row>
    <row r="52" spans="1:5" ht="15">
      <c r="A52" s="32">
        <v>6</v>
      </c>
      <c r="B52" s="35" t="s">
        <v>44</v>
      </c>
      <c r="C52" s="27">
        <f>C60*18.5%</f>
        <v>2.08495</v>
      </c>
      <c r="D52" s="7">
        <f>D42</f>
        <v>6125.8</v>
      </c>
      <c r="E52" s="41">
        <f t="shared" si="0"/>
        <v>12771.986710000001</v>
      </c>
    </row>
    <row r="53" spans="1:5" ht="15">
      <c r="A53" s="36">
        <v>6.1</v>
      </c>
      <c r="B53" s="35" t="s">
        <v>117</v>
      </c>
      <c r="C53" s="27">
        <f>C60*9.85%</f>
        <v>1.1100949999999998</v>
      </c>
      <c r="D53" s="7">
        <f>D42</f>
        <v>6125.8</v>
      </c>
      <c r="E53" s="41">
        <f t="shared" si="0"/>
        <v>6800.219950999999</v>
      </c>
    </row>
    <row r="54" spans="1:5" ht="15">
      <c r="A54" s="32">
        <v>7</v>
      </c>
      <c r="B54" s="35" t="s">
        <v>30</v>
      </c>
      <c r="C54" s="27">
        <v>0.009</v>
      </c>
      <c r="D54" s="7">
        <f>D42</f>
        <v>6125.8</v>
      </c>
      <c r="E54" s="41">
        <f t="shared" si="0"/>
        <v>55.1322</v>
      </c>
    </row>
    <row r="55" spans="1:5" ht="15">
      <c r="A55" s="32">
        <v>8</v>
      </c>
      <c r="B55" s="35" t="s">
        <v>31</v>
      </c>
      <c r="C55" s="30">
        <f>C54+C52+C47+C39+C35+C21+C10</f>
        <v>10.542565419999999</v>
      </c>
      <c r="D55" s="7">
        <f>D43</f>
        <v>6125.8</v>
      </c>
      <c r="E55" s="41">
        <f>E10+E21+E35+E39+E47+E52+E54</f>
        <v>64581.647249836</v>
      </c>
    </row>
    <row r="56" spans="1:5" ht="15">
      <c r="A56" s="39">
        <v>9</v>
      </c>
      <c r="B56" s="37" t="s">
        <v>32</v>
      </c>
      <c r="C56" s="28">
        <v>0.6326</v>
      </c>
      <c r="D56" s="7">
        <f>D44</f>
        <v>6125.8</v>
      </c>
      <c r="E56" s="12">
        <f t="shared" si="0"/>
        <v>3875.1810800000003</v>
      </c>
    </row>
    <row r="57" spans="1:5" ht="15">
      <c r="A57" s="39">
        <v>10</v>
      </c>
      <c r="B57" s="37" t="s">
        <v>45</v>
      </c>
      <c r="C57" s="28">
        <v>0.0948</v>
      </c>
      <c r="D57" s="7">
        <f>D47</f>
        <v>6125.8</v>
      </c>
      <c r="E57" s="12">
        <v>580.94</v>
      </c>
    </row>
    <row r="58" spans="1:5" ht="15">
      <c r="A58" s="32">
        <v>11</v>
      </c>
      <c r="B58" s="55" t="s">
        <v>33</v>
      </c>
      <c r="C58" s="27">
        <f>C55+C56+C57</f>
        <v>11.269965419999998</v>
      </c>
      <c r="D58" s="7">
        <f>D47</f>
        <v>6125.8</v>
      </c>
      <c r="E58" s="41">
        <f>E55+E56+E57</f>
        <v>69037.768329836</v>
      </c>
    </row>
    <row r="59" ht="15">
      <c r="C59" s="59"/>
    </row>
    <row r="60" ht="15">
      <c r="C60" s="60">
        <v>11.27</v>
      </c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421875" style="0" customWidth="1"/>
    <col min="3" max="3" width="19.421875" style="0" hidden="1" customWidth="1"/>
    <col min="4" max="4" width="19.8515625" style="0" hidden="1" customWidth="1"/>
    <col min="5" max="5" width="34.00390625" style="0" customWidth="1"/>
  </cols>
  <sheetData>
    <row r="1" spans="1:5" ht="44.2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110</v>
      </c>
      <c r="B5" s="83"/>
      <c r="C5" s="83"/>
      <c r="D5" s="83"/>
      <c r="E5" s="83"/>
    </row>
    <row r="6" spans="1:5" ht="15">
      <c r="A6" s="90" t="s">
        <v>1</v>
      </c>
      <c r="B6" s="90"/>
      <c r="C6" s="20"/>
      <c r="D6" s="20"/>
      <c r="E6" s="21">
        <v>7515.2</v>
      </c>
    </row>
    <row r="7" spans="1:5" ht="15">
      <c r="A7" s="90" t="s">
        <v>2</v>
      </c>
      <c r="B7" s="90"/>
      <c r="C7" s="20"/>
      <c r="D7" s="20"/>
      <c r="E7" s="21">
        <v>13.93</v>
      </c>
    </row>
    <row r="8" spans="1:5" ht="15">
      <c r="A8" s="91"/>
      <c r="B8" s="91"/>
      <c r="C8" s="20"/>
      <c r="D8" s="20"/>
      <c r="E8" s="24">
        <f>E6*E7</f>
        <v>104686.73599999999</v>
      </c>
    </row>
    <row r="9" spans="1:5" ht="39.75" customHeight="1">
      <c r="A9" s="22" t="s">
        <v>35</v>
      </c>
      <c r="B9" s="23" t="s">
        <v>3</v>
      </c>
      <c r="C9" s="92" t="s">
        <v>34</v>
      </c>
      <c r="D9" s="92"/>
      <c r="E9" s="92"/>
    </row>
    <row r="10" spans="1:5" ht="23.25">
      <c r="A10" s="34">
        <v>1</v>
      </c>
      <c r="B10" s="35" t="s">
        <v>36</v>
      </c>
      <c r="C10" s="27">
        <f>SUM(C13:C20)</f>
        <v>1.5177150000000004</v>
      </c>
      <c r="D10" s="20">
        <v>7515.2</v>
      </c>
      <c r="E10" s="41">
        <f>C10*D10</f>
        <v>11405.931768000002</v>
      </c>
    </row>
    <row r="11" spans="1:5" ht="15">
      <c r="A11" s="46"/>
      <c r="B11" s="47" t="s">
        <v>4</v>
      </c>
      <c r="C11" s="61"/>
      <c r="D11" s="20">
        <f>E6</f>
        <v>7515.2</v>
      </c>
      <c r="E11" s="12"/>
    </row>
    <row r="12" spans="1:5" ht="15">
      <c r="A12" s="3">
        <v>1.1</v>
      </c>
      <c r="B12" s="4" t="s">
        <v>37</v>
      </c>
      <c r="C12" s="5">
        <f>C13+C14</f>
        <v>1.0075</v>
      </c>
      <c r="D12" s="20">
        <f>E6</f>
        <v>7515.2</v>
      </c>
      <c r="E12" s="12">
        <f aca="true" t="shared" si="0" ref="E12:E57">C12*D12</f>
        <v>7571.564</v>
      </c>
    </row>
    <row r="13" spans="1:5" ht="15">
      <c r="A13" s="2"/>
      <c r="B13" s="4" t="s">
        <v>5</v>
      </c>
      <c r="C13" s="6">
        <v>1.0075</v>
      </c>
      <c r="D13" s="20">
        <f>E6</f>
        <v>7515.2</v>
      </c>
      <c r="E13" s="12">
        <f t="shared" si="0"/>
        <v>7571.564</v>
      </c>
    </row>
    <row r="14" spans="1:5" ht="15">
      <c r="A14" s="2"/>
      <c r="B14" s="4" t="s">
        <v>6</v>
      </c>
      <c r="C14" s="6"/>
      <c r="D14" s="20">
        <f>E6</f>
        <v>7515.2</v>
      </c>
      <c r="E14" s="12"/>
    </row>
    <row r="15" spans="1:5" ht="15">
      <c r="A15" s="2">
        <v>1.2</v>
      </c>
      <c r="B15" s="4" t="s">
        <v>115</v>
      </c>
      <c r="C15" s="6">
        <f>(C13+C14)*0.202</f>
        <v>0.20351500000000003</v>
      </c>
      <c r="D15" s="20">
        <f>E6</f>
        <v>7515.2</v>
      </c>
      <c r="E15" s="12">
        <f t="shared" si="0"/>
        <v>1529.455928</v>
      </c>
    </row>
    <row r="16" spans="1:5" ht="23.25">
      <c r="A16" s="2">
        <v>1.3</v>
      </c>
      <c r="B16" s="4" t="s">
        <v>134</v>
      </c>
      <c r="C16" s="6">
        <v>0.0087</v>
      </c>
      <c r="D16" s="20">
        <f>E6</f>
        <v>7515.2</v>
      </c>
      <c r="E16" s="12">
        <f t="shared" si="0"/>
        <v>65.38224</v>
      </c>
    </row>
    <row r="17" spans="1:5" ht="15">
      <c r="A17" s="2">
        <v>1.4</v>
      </c>
      <c r="B17" s="37" t="s">
        <v>7</v>
      </c>
      <c r="C17" s="28"/>
      <c r="D17" s="20">
        <f>E6</f>
        <v>7515.2</v>
      </c>
      <c r="E17" s="12"/>
    </row>
    <row r="18" spans="1:5" ht="15">
      <c r="A18" s="2">
        <v>1.5</v>
      </c>
      <c r="B18" s="37" t="s">
        <v>8</v>
      </c>
      <c r="C18" s="28">
        <v>0.0816</v>
      </c>
      <c r="D18" s="20">
        <f>E6</f>
        <v>7515.2</v>
      </c>
      <c r="E18" s="12">
        <f t="shared" si="0"/>
        <v>613.24032</v>
      </c>
    </row>
    <row r="19" spans="1:5" ht="15">
      <c r="A19" s="2">
        <v>1.6</v>
      </c>
      <c r="B19" s="37" t="s">
        <v>135</v>
      </c>
      <c r="C19" s="28">
        <v>0.1164</v>
      </c>
      <c r="D19" s="20">
        <f>E6</f>
        <v>7515.2</v>
      </c>
      <c r="E19" s="12">
        <f t="shared" si="0"/>
        <v>874.76928</v>
      </c>
    </row>
    <row r="20" spans="1:5" ht="15">
      <c r="A20" s="2">
        <v>1.7</v>
      </c>
      <c r="B20" s="37" t="s">
        <v>136</v>
      </c>
      <c r="C20" s="49">
        <v>0.1</v>
      </c>
      <c r="D20" s="20">
        <f>E6</f>
        <v>7515.2</v>
      </c>
      <c r="E20" s="12">
        <f t="shared" si="0"/>
        <v>751.52</v>
      </c>
    </row>
    <row r="21" spans="1:5" ht="15">
      <c r="A21" s="32">
        <v>2</v>
      </c>
      <c r="B21" s="35" t="s">
        <v>9</v>
      </c>
      <c r="C21" s="27">
        <f>SUM(C22:C34)</f>
        <v>2.767</v>
      </c>
      <c r="D21" s="20">
        <f>E6</f>
        <v>7515.2</v>
      </c>
      <c r="E21" s="41">
        <f t="shared" si="0"/>
        <v>20794.558399999998</v>
      </c>
    </row>
    <row r="22" spans="1:5" ht="15">
      <c r="A22" s="31">
        <v>2.1</v>
      </c>
      <c r="B22" s="37" t="s">
        <v>10</v>
      </c>
      <c r="C22" s="28">
        <v>0.6191</v>
      </c>
      <c r="D22" s="20">
        <f>E6</f>
        <v>7515.2</v>
      </c>
      <c r="E22" s="12">
        <f t="shared" si="0"/>
        <v>4652.66032</v>
      </c>
    </row>
    <row r="23" spans="1:5" ht="15">
      <c r="A23" s="31">
        <v>2.2</v>
      </c>
      <c r="B23" s="37" t="s">
        <v>11</v>
      </c>
      <c r="C23" s="28">
        <v>0.2333</v>
      </c>
      <c r="D23" s="20">
        <f>E6</f>
        <v>7515.2</v>
      </c>
      <c r="E23" s="12">
        <f t="shared" si="0"/>
        <v>1753.29616</v>
      </c>
    </row>
    <row r="24" spans="1:5" ht="23.25">
      <c r="A24" s="31">
        <v>2.3</v>
      </c>
      <c r="B24" s="37" t="s">
        <v>12</v>
      </c>
      <c r="C24" s="28">
        <v>1.373</v>
      </c>
      <c r="D24" s="20">
        <f>E6</f>
        <v>7515.2</v>
      </c>
      <c r="E24" s="12">
        <f t="shared" si="0"/>
        <v>10318.3696</v>
      </c>
    </row>
    <row r="25" spans="1:5" ht="23.25">
      <c r="A25" s="31">
        <v>2.4</v>
      </c>
      <c r="B25" s="37" t="s">
        <v>38</v>
      </c>
      <c r="C25" s="28">
        <v>0.0192</v>
      </c>
      <c r="D25" s="20">
        <f>E6</f>
        <v>7515.2</v>
      </c>
      <c r="E25" s="12">
        <f t="shared" si="0"/>
        <v>144.29183999999998</v>
      </c>
    </row>
    <row r="26" spans="1:5" ht="15">
      <c r="A26" s="31">
        <v>2.5</v>
      </c>
      <c r="B26" s="37" t="s">
        <v>13</v>
      </c>
      <c r="C26" s="28">
        <v>0.2607</v>
      </c>
      <c r="D26" s="20">
        <f>E6</f>
        <v>7515.2</v>
      </c>
      <c r="E26" s="12">
        <f t="shared" si="0"/>
        <v>1959.21264</v>
      </c>
    </row>
    <row r="27" spans="1:5" ht="15">
      <c r="A27" s="31">
        <v>2.6</v>
      </c>
      <c r="B27" s="37" t="s">
        <v>39</v>
      </c>
      <c r="C27" s="28">
        <v>0.0668</v>
      </c>
      <c r="D27" s="29">
        <f>E6</f>
        <v>7515.2</v>
      </c>
      <c r="E27" s="12">
        <f t="shared" si="0"/>
        <v>502.01536</v>
      </c>
    </row>
    <row r="28" spans="1:5" ht="23.25">
      <c r="A28" s="31">
        <v>2.7</v>
      </c>
      <c r="B28" s="37" t="s">
        <v>14</v>
      </c>
      <c r="C28" s="28">
        <v>0.0092</v>
      </c>
      <c r="D28" s="20">
        <f>E6</f>
        <v>7515.2</v>
      </c>
      <c r="E28" s="12">
        <f t="shared" si="0"/>
        <v>69.13983999999999</v>
      </c>
    </row>
    <row r="29" spans="1:5" ht="15">
      <c r="A29" s="31">
        <v>2.8</v>
      </c>
      <c r="B29" s="37" t="s">
        <v>137</v>
      </c>
      <c r="C29" s="28"/>
      <c r="D29" s="20">
        <f>D28</f>
        <v>7515.2</v>
      </c>
      <c r="E29" s="12"/>
    </row>
    <row r="30" spans="1:5" ht="15">
      <c r="A30" s="31">
        <v>2.9</v>
      </c>
      <c r="B30" s="37" t="s">
        <v>15</v>
      </c>
      <c r="C30" s="28">
        <v>0.0483</v>
      </c>
      <c r="D30" s="20">
        <f>D29</f>
        <v>7515.2</v>
      </c>
      <c r="E30" s="12">
        <f t="shared" si="0"/>
        <v>362.98416000000003</v>
      </c>
    </row>
    <row r="31" spans="1:5" ht="15">
      <c r="A31" s="38" t="s">
        <v>40</v>
      </c>
      <c r="B31" s="37" t="s">
        <v>16</v>
      </c>
      <c r="C31" s="28">
        <v>0.0144</v>
      </c>
      <c r="D31" s="20">
        <f>D29</f>
        <v>7515.2</v>
      </c>
      <c r="E31" s="12">
        <f t="shared" si="0"/>
        <v>108.21888</v>
      </c>
    </row>
    <row r="32" spans="1:5" ht="23.25">
      <c r="A32" s="31">
        <v>2.11</v>
      </c>
      <c r="B32" s="37" t="s">
        <v>17</v>
      </c>
      <c r="C32" s="28">
        <v>0.0542</v>
      </c>
      <c r="D32" s="20">
        <f>D29</f>
        <v>7515.2</v>
      </c>
      <c r="E32" s="12">
        <f t="shared" si="0"/>
        <v>407.32383999999996</v>
      </c>
    </row>
    <row r="33" spans="1:5" ht="15">
      <c r="A33" s="31">
        <v>2.12</v>
      </c>
      <c r="B33" s="37" t="s">
        <v>18</v>
      </c>
      <c r="C33" s="28">
        <v>0.049</v>
      </c>
      <c r="D33" s="20">
        <f>D30</f>
        <v>7515.2</v>
      </c>
      <c r="E33" s="12">
        <f t="shared" si="0"/>
        <v>368.2448</v>
      </c>
    </row>
    <row r="34" spans="1:5" ht="23.25">
      <c r="A34" s="31">
        <v>2.13</v>
      </c>
      <c r="B34" s="37" t="s">
        <v>138</v>
      </c>
      <c r="C34" s="28">
        <v>0.0198</v>
      </c>
      <c r="D34" s="20">
        <f>D33</f>
        <v>7515.2</v>
      </c>
      <c r="E34" s="12">
        <f t="shared" si="0"/>
        <v>148.80096</v>
      </c>
    </row>
    <row r="35" spans="1:5" ht="23.25">
      <c r="A35" s="32">
        <v>3</v>
      </c>
      <c r="B35" s="35" t="s">
        <v>19</v>
      </c>
      <c r="C35" s="27">
        <f>SUM(C36:C38)</f>
        <v>2.6005</v>
      </c>
      <c r="D35" s="20">
        <f>D33</f>
        <v>7515.2</v>
      </c>
      <c r="E35" s="41">
        <f t="shared" si="0"/>
        <v>19543.277599999998</v>
      </c>
    </row>
    <row r="36" spans="1:5" ht="15">
      <c r="A36" s="31">
        <v>3.1</v>
      </c>
      <c r="B36" s="37" t="s">
        <v>20</v>
      </c>
      <c r="C36" s="28">
        <v>2.4367</v>
      </c>
      <c r="D36" s="20">
        <f>D33</f>
        <v>7515.2</v>
      </c>
      <c r="E36" s="12">
        <f t="shared" si="0"/>
        <v>18312.28784</v>
      </c>
    </row>
    <row r="37" spans="1:5" ht="15">
      <c r="A37" s="31">
        <v>3.2</v>
      </c>
      <c r="B37" s="37" t="s">
        <v>21</v>
      </c>
      <c r="C37" s="28">
        <v>0.163</v>
      </c>
      <c r="D37" s="20">
        <f>D34</f>
        <v>7515.2</v>
      </c>
      <c r="E37" s="12">
        <f t="shared" si="0"/>
        <v>1224.9776</v>
      </c>
    </row>
    <row r="38" spans="1:5" ht="15">
      <c r="A38" s="31">
        <v>3.3</v>
      </c>
      <c r="B38" s="37" t="s">
        <v>22</v>
      </c>
      <c r="C38" s="28">
        <v>0.0008</v>
      </c>
      <c r="D38" s="20">
        <f>D37</f>
        <v>7515.2</v>
      </c>
      <c r="E38" s="12">
        <f t="shared" si="0"/>
        <v>6.01216</v>
      </c>
    </row>
    <row r="39" spans="1:5" ht="23.25">
      <c r="A39" s="32">
        <v>4</v>
      </c>
      <c r="B39" s="35" t="s">
        <v>23</v>
      </c>
      <c r="C39" s="27">
        <f>SUM(C40:C46)</f>
        <v>2.63403268</v>
      </c>
      <c r="D39" s="20">
        <f>D38</f>
        <v>7515.2</v>
      </c>
      <c r="E39" s="41">
        <f t="shared" si="0"/>
        <v>19795.282396736</v>
      </c>
    </row>
    <row r="40" spans="1:5" ht="23.25">
      <c r="A40" s="31">
        <v>4.1</v>
      </c>
      <c r="B40" s="37" t="s">
        <v>41</v>
      </c>
      <c r="C40" s="28">
        <v>1.8294</v>
      </c>
      <c r="D40" s="20">
        <f>D38</f>
        <v>7515.2</v>
      </c>
      <c r="E40" s="12">
        <f t="shared" si="0"/>
        <v>13748.306879999998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20">
        <f>D38</f>
        <v>7515.2</v>
      </c>
      <c r="E41" s="12">
        <f t="shared" si="0"/>
        <v>2777.15798976</v>
      </c>
    </row>
    <row r="42" spans="1:5" ht="15">
      <c r="A42" s="31">
        <v>4.3</v>
      </c>
      <c r="B42" s="37" t="s">
        <v>24</v>
      </c>
      <c r="C42" s="28">
        <f>(C40+C41)*0.1</f>
        <v>0.21989388</v>
      </c>
      <c r="D42" s="20">
        <f>D38</f>
        <v>7515.2</v>
      </c>
      <c r="E42" s="12">
        <f t="shared" si="0"/>
        <v>1652.546486976</v>
      </c>
    </row>
    <row r="43" spans="1:5" ht="15">
      <c r="A43" s="31">
        <v>4.4</v>
      </c>
      <c r="B43" s="37" t="s">
        <v>139</v>
      </c>
      <c r="C43" s="28">
        <v>0.0157</v>
      </c>
      <c r="D43" s="20">
        <f>D40</f>
        <v>7515.2</v>
      </c>
      <c r="E43" s="12">
        <f t="shared" si="0"/>
        <v>117.98863999999999</v>
      </c>
    </row>
    <row r="44" spans="1:5" ht="15">
      <c r="A44" s="31">
        <v>4.5</v>
      </c>
      <c r="B44" s="37" t="s">
        <v>25</v>
      </c>
      <c r="C44" s="28">
        <v>0.0036000000000000003</v>
      </c>
      <c r="D44" s="20">
        <f>D42</f>
        <v>7515.2</v>
      </c>
      <c r="E44" s="12">
        <f t="shared" si="0"/>
        <v>27.054720000000003</v>
      </c>
    </row>
    <row r="45" spans="1:5" ht="15">
      <c r="A45" s="31">
        <v>4.6</v>
      </c>
      <c r="B45" s="37" t="s">
        <v>26</v>
      </c>
      <c r="C45" s="28">
        <v>0.08</v>
      </c>
      <c r="D45" s="20">
        <f>D42</f>
        <v>7515.2</v>
      </c>
      <c r="E45" s="12">
        <f t="shared" si="0"/>
        <v>601.216</v>
      </c>
    </row>
    <row r="46" spans="1:5" ht="15">
      <c r="A46" s="31">
        <v>4.7</v>
      </c>
      <c r="B46" s="37" t="s">
        <v>42</v>
      </c>
      <c r="C46" s="28">
        <v>0.1159</v>
      </c>
      <c r="D46" s="20">
        <f>D42</f>
        <v>7515.2</v>
      </c>
      <c r="E46" s="12">
        <f t="shared" si="0"/>
        <v>871.01168</v>
      </c>
    </row>
    <row r="47" spans="1:5" ht="15">
      <c r="A47" s="32">
        <v>5</v>
      </c>
      <c r="B47" s="35" t="s">
        <v>27</v>
      </c>
      <c r="C47" s="27">
        <f>SUM(C48:C51)</f>
        <v>1.2856634</v>
      </c>
      <c r="D47" s="20">
        <f>D42</f>
        <v>7515.2</v>
      </c>
      <c r="E47" s="41">
        <f t="shared" si="0"/>
        <v>9662.017583679999</v>
      </c>
    </row>
    <row r="48" spans="1:5" ht="23.25">
      <c r="A48" s="31">
        <v>5.1</v>
      </c>
      <c r="B48" s="37" t="s">
        <v>43</v>
      </c>
      <c r="C48" s="28">
        <v>0.6617</v>
      </c>
      <c r="D48" s="20">
        <f>D43</f>
        <v>7515.2</v>
      </c>
      <c r="E48" s="12">
        <f t="shared" si="0"/>
        <v>4972.8078399999995</v>
      </c>
    </row>
    <row r="49" spans="1:5" ht="15">
      <c r="A49" s="31">
        <v>5.2</v>
      </c>
      <c r="B49" s="37" t="s">
        <v>115</v>
      </c>
      <c r="C49" s="28">
        <f>C48*0.202</f>
        <v>0.1336634</v>
      </c>
      <c r="D49" s="20">
        <f>D43</f>
        <v>7515.2</v>
      </c>
      <c r="E49" s="12">
        <f t="shared" si="0"/>
        <v>1004.5071836799999</v>
      </c>
    </row>
    <row r="50" spans="1:5" ht="15">
      <c r="A50" s="31">
        <v>5.3</v>
      </c>
      <c r="B50" s="37" t="s">
        <v>28</v>
      </c>
      <c r="C50" s="28">
        <v>0.2159</v>
      </c>
      <c r="D50" s="20">
        <f>D43</f>
        <v>7515.2</v>
      </c>
      <c r="E50" s="12">
        <f t="shared" si="0"/>
        <v>1622.53168</v>
      </c>
    </row>
    <row r="51" spans="1:5" ht="15">
      <c r="A51" s="31">
        <v>5.4</v>
      </c>
      <c r="B51" s="37" t="s">
        <v>29</v>
      </c>
      <c r="C51" s="28">
        <v>0.2744</v>
      </c>
      <c r="D51" s="20">
        <f>D44</f>
        <v>7515.2</v>
      </c>
      <c r="E51" s="12">
        <f t="shared" si="0"/>
        <v>2062.1708799999997</v>
      </c>
    </row>
    <row r="52" spans="1:5" ht="15">
      <c r="A52" s="32">
        <v>6</v>
      </c>
      <c r="B52" s="35" t="s">
        <v>44</v>
      </c>
      <c r="C52" s="27">
        <f>C60*18.5%</f>
        <v>2.57705</v>
      </c>
      <c r="D52" s="20">
        <f>D42</f>
        <v>7515.2</v>
      </c>
      <c r="E52" s="41">
        <f t="shared" si="0"/>
        <v>19367.046159999998</v>
      </c>
    </row>
    <row r="53" spans="1:5" ht="15">
      <c r="A53" s="36">
        <v>6.1</v>
      </c>
      <c r="B53" s="35" t="s">
        <v>117</v>
      </c>
      <c r="C53" s="27">
        <f>C60*9.85%</f>
        <v>1.372105</v>
      </c>
      <c r="D53" s="20">
        <f>D42</f>
        <v>7515.2</v>
      </c>
      <c r="E53" s="41">
        <f t="shared" si="0"/>
        <v>10311.643495999999</v>
      </c>
    </row>
    <row r="54" spans="1:5" ht="15">
      <c r="A54" s="32">
        <v>7</v>
      </c>
      <c r="B54" s="35" t="s">
        <v>30</v>
      </c>
      <c r="C54" s="27">
        <v>0.009</v>
      </c>
      <c r="D54" s="20">
        <f>D42</f>
        <v>7515.2</v>
      </c>
      <c r="E54" s="41">
        <v>67.93</v>
      </c>
    </row>
    <row r="55" spans="1:5" ht="15">
      <c r="A55" s="32">
        <v>8</v>
      </c>
      <c r="B55" s="35" t="s">
        <v>31</v>
      </c>
      <c r="C55" s="30">
        <f>C54+C52+C47+C39+C35+C21+C10</f>
        <v>13.39096108</v>
      </c>
      <c r="D55" s="20">
        <f>D43</f>
        <v>7515.2</v>
      </c>
      <c r="E55" s="41">
        <f>E10+E21+E35+E39+E47+E52+E54</f>
        <v>100636.04390841599</v>
      </c>
    </row>
    <row r="56" spans="1:5" ht="15">
      <c r="A56" s="39">
        <v>9</v>
      </c>
      <c r="B56" s="37" t="s">
        <v>32</v>
      </c>
      <c r="C56" s="28">
        <v>0.4686</v>
      </c>
      <c r="D56" s="20">
        <f>D44</f>
        <v>7515.2</v>
      </c>
      <c r="E56" s="12">
        <f t="shared" si="0"/>
        <v>3521.62272</v>
      </c>
    </row>
    <row r="57" spans="1:5" ht="15">
      <c r="A57" s="39">
        <v>10</v>
      </c>
      <c r="B57" s="37" t="s">
        <v>45</v>
      </c>
      <c r="C57" s="28">
        <v>0.0704</v>
      </c>
      <c r="D57" s="20">
        <f>D47</f>
        <v>7515.2</v>
      </c>
      <c r="E57" s="12">
        <f t="shared" si="0"/>
        <v>529.0700800000001</v>
      </c>
    </row>
    <row r="58" spans="1:5" ht="15">
      <c r="A58" s="32">
        <v>11</v>
      </c>
      <c r="B58" s="55" t="s">
        <v>33</v>
      </c>
      <c r="C58" s="27">
        <f>C55+C56+C57</f>
        <v>13.92996108</v>
      </c>
      <c r="D58" s="20">
        <f>D47</f>
        <v>7515.2</v>
      </c>
      <c r="E58" s="41">
        <f>E55+E56+E57</f>
        <v>104686.73670841599</v>
      </c>
    </row>
    <row r="59" ht="15">
      <c r="C59" s="59"/>
    </row>
    <row r="60" ht="15">
      <c r="C60" s="60">
        <v>13.93</v>
      </c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1.7109375" style="0" customWidth="1"/>
    <col min="3" max="3" width="23.421875" style="0" hidden="1" customWidth="1"/>
    <col min="4" max="4" width="14.8515625" style="0" hidden="1" customWidth="1"/>
    <col min="5" max="5" width="29.421875" style="0" customWidth="1"/>
  </cols>
  <sheetData>
    <row r="1" spans="1:5" ht="46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111</v>
      </c>
      <c r="B5" s="83"/>
      <c r="C5" s="83"/>
      <c r="D5" s="83"/>
      <c r="E5" s="83"/>
    </row>
    <row r="7" spans="1:5" ht="15">
      <c r="A7" s="90" t="s">
        <v>1</v>
      </c>
      <c r="B7" s="90"/>
      <c r="C7" s="20"/>
      <c r="D7" s="20"/>
      <c r="E7" s="21">
        <v>7734.8</v>
      </c>
    </row>
    <row r="8" spans="1:5" ht="15">
      <c r="A8" s="90" t="s">
        <v>2</v>
      </c>
      <c r="B8" s="90"/>
      <c r="C8" s="20"/>
      <c r="D8" s="20"/>
      <c r="E8" s="21">
        <v>13.93</v>
      </c>
    </row>
    <row r="9" spans="1:5" ht="15">
      <c r="A9" s="91"/>
      <c r="B9" s="91"/>
      <c r="C9" s="20"/>
      <c r="D9" s="20"/>
      <c r="E9" s="24">
        <f>E7*E8</f>
        <v>107745.764</v>
      </c>
    </row>
    <row r="10" spans="1:5" ht="40.5" customHeight="1">
      <c r="A10" s="22" t="s">
        <v>35</v>
      </c>
      <c r="B10" s="23" t="s">
        <v>3</v>
      </c>
      <c r="C10" s="92" t="s">
        <v>34</v>
      </c>
      <c r="D10" s="92"/>
      <c r="E10" s="92"/>
    </row>
    <row r="11" spans="1:5" ht="23.25">
      <c r="A11" s="34">
        <v>1</v>
      </c>
      <c r="B11" s="35" t="s">
        <v>36</v>
      </c>
      <c r="C11" s="27">
        <f>SUM(C14:C21)</f>
        <v>1.5177150000000004</v>
      </c>
      <c r="D11" s="7">
        <v>7734.8</v>
      </c>
      <c r="E11" s="41">
        <f>C11*D11</f>
        <v>11739.221982000003</v>
      </c>
    </row>
    <row r="12" spans="1:5" ht="15">
      <c r="A12" s="46"/>
      <c r="B12" s="47" t="s">
        <v>4</v>
      </c>
      <c r="C12" s="61"/>
      <c r="D12" s="7">
        <v>7734.8</v>
      </c>
      <c r="E12" s="12"/>
    </row>
    <row r="13" spans="1:5" ht="15">
      <c r="A13" s="3">
        <v>1.1</v>
      </c>
      <c r="B13" s="4" t="s">
        <v>37</v>
      </c>
      <c r="C13" s="5">
        <f>C14+C15</f>
        <v>1.0075</v>
      </c>
      <c r="D13" s="7">
        <v>7734.8</v>
      </c>
      <c r="E13" s="12">
        <f aca="true" t="shared" si="0" ref="E13:E58">C13*D13</f>
        <v>7792.811000000001</v>
      </c>
    </row>
    <row r="14" spans="1:5" ht="15">
      <c r="A14" s="2"/>
      <c r="B14" s="4" t="s">
        <v>5</v>
      </c>
      <c r="C14" s="6">
        <v>1.0075</v>
      </c>
      <c r="D14" s="7">
        <v>7734.8</v>
      </c>
      <c r="E14" s="12">
        <f t="shared" si="0"/>
        <v>7792.811000000001</v>
      </c>
    </row>
    <row r="15" spans="1:5" ht="15">
      <c r="A15" s="2"/>
      <c r="B15" s="4" t="s">
        <v>6</v>
      </c>
      <c r="C15" s="6"/>
      <c r="D15" s="7">
        <v>7734.8</v>
      </c>
      <c r="E15" s="12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7">
        <v>7734.8</v>
      </c>
      <c r="E16" s="12">
        <f t="shared" si="0"/>
        <v>1574.1478220000004</v>
      </c>
    </row>
    <row r="17" spans="1:5" ht="23.25">
      <c r="A17" s="2">
        <v>1.3</v>
      </c>
      <c r="B17" s="4" t="s">
        <v>134</v>
      </c>
      <c r="C17" s="6">
        <v>0.0087</v>
      </c>
      <c r="D17" s="7">
        <v>7734.8</v>
      </c>
      <c r="E17" s="12">
        <f t="shared" si="0"/>
        <v>67.29276</v>
      </c>
    </row>
    <row r="18" spans="1:5" ht="15">
      <c r="A18" s="2">
        <v>1.4</v>
      </c>
      <c r="B18" s="37" t="s">
        <v>7</v>
      </c>
      <c r="C18" s="28"/>
      <c r="D18" s="7">
        <v>7734.8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v>7734.8</v>
      </c>
      <c r="E19" s="12">
        <f t="shared" si="0"/>
        <v>631.1596800000001</v>
      </c>
    </row>
    <row r="20" spans="1:5" ht="15">
      <c r="A20" s="2">
        <v>1.6</v>
      </c>
      <c r="B20" s="37" t="s">
        <v>135</v>
      </c>
      <c r="C20" s="28">
        <v>0.1164</v>
      </c>
      <c r="D20" s="7">
        <v>7734.8</v>
      </c>
      <c r="E20" s="12">
        <f t="shared" si="0"/>
        <v>900.33072</v>
      </c>
    </row>
    <row r="21" spans="1:5" ht="15">
      <c r="A21" s="2">
        <v>1.7</v>
      </c>
      <c r="B21" s="37" t="s">
        <v>136</v>
      </c>
      <c r="C21" s="49">
        <v>0.1</v>
      </c>
      <c r="D21" s="7">
        <v>7734.8</v>
      </c>
      <c r="E21" s="12">
        <f t="shared" si="0"/>
        <v>773.48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v>7734.8</v>
      </c>
      <c r="E22" s="41">
        <f t="shared" si="0"/>
        <v>21402.1916</v>
      </c>
    </row>
    <row r="23" spans="1:5" ht="15">
      <c r="A23" s="31">
        <v>2.1</v>
      </c>
      <c r="B23" s="37" t="s">
        <v>10</v>
      </c>
      <c r="C23" s="28">
        <v>0.6191</v>
      </c>
      <c r="D23" s="7">
        <v>7734.8</v>
      </c>
      <c r="E23" s="12">
        <f t="shared" si="0"/>
        <v>4788.61468</v>
      </c>
    </row>
    <row r="24" spans="1:5" ht="15">
      <c r="A24" s="31">
        <v>2.2</v>
      </c>
      <c r="B24" s="37" t="s">
        <v>11</v>
      </c>
      <c r="C24" s="28">
        <v>0.2333</v>
      </c>
      <c r="D24" s="7">
        <v>7734.8</v>
      </c>
      <c r="E24" s="12">
        <f t="shared" si="0"/>
        <v>1804.5288400000002</v>
      </c>
    </row>
    <row r="25" spans="1:5" ht="23.25">
      <c r="A25" s="31">
        <v>2.3</v>
      </c>
      <c r="B25" s="37" t="s">
        <v>12</v>
      </c>
      <c r="C25" s="28">
        <v>1.373</v>
      </c>
      <c r="D25" s="7">
        <v>7734.8</v>
      </c>
      <c r="E25" s="12">
        <f t="shared" si="0"/>
        <v>10619.8804</v>
      </c>
    </row>
    <row r="26" spans="1:5" ht="23.25">
      <c r="A26" s="31">
        <v>2.4</v>
      </c>
      <c r="B26" s="37" t="s">
        <v>38</v>
      </c>
      <c r="C26" s="28">
        <v>0.0192</v>
      </c>
      <c r="D26" s="7">
        <v>7734.8</v>
      </c>
      <c r="E26" s="12">
        <f t="shared" si="0"/>
        <v>148.50816</v>
      </c>
    </row>
    <row r="27" spans="1:5" ht="15">
      <c r="A27" s="31">
        <v>2.5</v>
      </c>
      <c r="B27" s="37" t="s">
        <v>13</v>
      </c>
      <c r="C27" s="28">
        <v>0.2607</v>
      </c>
      <c r="D27" s="7">
        <v>7734.8</v>
      </c>
      <c r="E27" s="12">
        <f t="shared" si="0"/>
        <v>2016.46236</v>
      </c>
    </row>
    <row r="28" spans="1:5" ht="15">
      <c r="A28" s="31">
        <v>2.6</v>
      </c>
      <c r="B28" s="37" t="s">
        <v>39</v>
      </c>
      <c r="C28" s="28">
        <v>0.0668</v>
      </c>
      <c r="D28" s="7">
        <v>7734.8</v>
      </c>
      <c r="E28" s="12">
        <f t="shared" si="0"/>
        <v>516.68464</v>
      </c>
    </row>
    <row r="29" spans="1:5" ht="23.25">
      <c r="A29" s="31">
        <v>2.7</v>
      </c>
      <c r="B29" s="37" t="s">
        <v>14</v>
      </c>
      <c r="C29" s="28">
        <v>0.0092</v>
      </c>
      <c r="D29" s="7">
        <v>7734.8</v>
      </c>
      <c r="E29" s="12">
        <f t="shared" si="0"/>
        <v>71.16016</v>
      </c>
    </row>
    <row r="30" spans="1:5" ht="15">
      <c r="A30" s="31">
        <v>2.8</v>
      </c>
      <c r="B30" s="37" t="s">
        <v>137</v>
      </c>
      <c r="C30" s="28"/>
      <c r="D30" s="7">
        <v>7734.8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v>7734.8</v>
      </c>
      <c r="E31" s="12">
        <f t="shared" si="0"/>
        <v>373.59084</v>
      </c>
    </row>
    <row r="32" spans="1:5" ht="15">
      <c r="A32" s="38" t="s">
        <v>40</v>
      </c>
      <c r="B32" s="37" t="s">
        <v>16</v>
      </c>
      <c r="C32" s="28">
        <v>0.0144</v>
      </c>
      <c r="D32" s="7">
        <v>7734.8</v>
      </c>
      <c r="E32" s="12">
        <f t="shared" si="0"/>
        <v>111.38112</v>
      </c>
    </row>
    <row r="33" spans="1:5" ht="23.25">
      <c r="A33" s="31">
        <v>2.11</v>
      </c>
      <c r="B33" s="37" t="s">
        <v>17</v>
      </c>
      <c r="C33" s="28">
        <v>0.0542</v>
      </c>
      <c r="D33" s="7">
        <v>7734.8</v>
      </c>
      <c r="E33" s="12">
        <f t="shared" si="0"/>
        <v>419.22616</v>
      </c>
    </row>
    <row r="34" spans="1:5" ht="15">
      <c r="A34" s="31">
        <v>2.12</v>
      </c>
      <c r="B34" s="37" t="s">
        <v>18</v>
      </c>
      <c r="C34" s="28">
        <v>0.049</v>
      </c>
      <c r="D34" s="7">
        <v>7734.8</v>
      </c>
      <c r="E34" s="12">
        <f t="shared" si="0"/>
        <v>379.0052</v>
      </c>
    </row>
    <row r="35" spans="1:5" ht="23.25">
      <c r="A35" s="31">
        <v>2.13</v>
      </c>
      <c r="B35" s="37" t="s">
        <v>138</v>
      </c>
      <c r="C35" s="28">
        <v>0.0198</v>
      </c>
      <c r="D35" s="7">
        <v>7734.8</v>
      </c>
      <c r="E35" s="12">
        <f t="shared" si="0"/>
        <v>153.14904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v>7734.8</v>
      </c>
      <c r="E36" s="41">
        <f t="shared" si="0"/>
        <v>20114.3474</v>
      </c>
    </row>
    <row r="37" spans="1:5" ht="15">
      <c r="A37" s="31">
        <v>3.1</v>
      </c>
      <c r="B37" s="37" t="s">
        <v>20</v>
      </c>
      <c r="C37" s="28">
        <v>2.4367</v>
      </c>
      <c r="D37" s="7">
        <v>7734.8</v>
      </c>
      <c r="E37" s="12">
        <f t="shared" si="0"/>
        <v>18847.387160000002</v>
      </c>
    </row>
    <row r="38" spans="1:5" ht="15">
      <c r="A38" s="31">
        <v>3.2</v>
      </c>
      <c r="B38" s="37" t="s">
        <v>21</v>
      </c>
      <c r="C38" s="28">
        <v>0.163</v>
      </c>
      <c r="D38" s="7">
        <v>7734.8</v>
      </c>
      <c r="E38" s="12">
        <f t="shared" si="0"/>
        <v>1260.7724</v>
      </c>
    </row>
    <row r="39" spans="1:5" ht="15">
      <c r="A39" s="31">
        <v>3.3</v>
      </c>
      <c r="B39" s="37" t="s">
        <v>22</v>
      </c>
      <c r="C39" s="28">
        <v>0.0008</v>
      </c>
      <c r="D39" s="7">
        <v>7734.8</v>
      </c>
      <c r="E39" s="12">
        <f t="shared" si="0"/>
        <v>6.1878400000000005</v>
      </c>
    </row>
    <row r="40" spans="1:5" ht="23.25">
      <c r="A40" s="32">
        <v>4</v>
      </c>
      <c r="B40" s="35" t="s">
        <v>23</v>
      </c>
      <c r="C40" s="27">
        <f>SUM(C41:C47)</f>
        <v>2.63403268</v>
      </c>
      <c r="D40" s="7">
        <v>7734.8</v>
      </c>
      <c r="E40" s="41">
        <f t="shared" si="0"/>
        <v>20373.715973264</v>
      </c>
    </row>
    <row r="41" spans="1:5" ht="23.25">
      <c r="A41" s="31">
        <v>4.1</v>
      </c>
      <c r="B41" s="37" t="s">
        <v>41</v>
      </c>
      <c r="C41" s="28">
        <v>1.8294</v>
      </c>
      <c r="D41" s="7">
        <v>7734.8</v>
      </c>
      <c r="E41" s="12">
        <f t="shared" si="0"/>
        <v>14150.04312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7734.8</v>
      </c>
      <c r="E42" s="12">
        <f t="shared" si="0"/>
        <v>2858.30871024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v>7734.8</v>
      </c>
      <c r="E43" s="12">
        <f t="shared" si="0"/>
        <v>1700.8351830240001</v>
      </c>
    </row>
    <row r="44" spans="1:5" ht="15">
      <c r="A44" s="31">
        <v>4.4</v>
      </c>
      <c r="B44" s="37" t="s">
        <v>139</v>
      </c>
      <c r="C44" s="28">
        <v>0.0157</v>
      </c>
      <c r="D44" s="7">
        <v>7734.8</v>
      </c>
      <c r="E44" s="12">
        <f t="shared" si="0"/>
        <v>121.43636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7734.8</v>
      </c>
      <c r="E45" s="12">
        <f t="shared" si="0"/>
        <v>27.845280000000002</v>
      </c>
    </row>
    <row r="46" spans="1:5" ht="15">
      <c r="A46" s="31">
        <v>4.6</v>
      </c>
      <c r="B46" s="37" t="s">
        <v>26</v>
      </c>
      <c r="C46" s="28">
        <v>0.08</v>
      </c>
      <c r="D46" s="7">
        <v>7734.8</v>
      </c>
      <c r="E46" s="12">
        <f t="shared" si="0"/>
        <v>618.784</v>
      </c>
    </row>
    <row r="47" spans="1:5" ht="15">
      <c r="A47" s="31">
        <v>4.7</v>
      </c>
      <c r="B47" s="37" t="s">
        <v>42</v>
      </c>
      <c r="C47" s="28">
        <v>0.1159</v>
      </c>
      <c r="D47" s="7">
        <v>7734.8</v>
      </c>
      <c r="E47" s="12">
        <f t="shared" si="0"/>
        <v>896.4633200000001</v>
      </c>
    </row>
    <row r="48" spans="1:5" ht="15">
      <c r="A48" s="32">
        <v>5</v>
      </c>
      <c r="B48" s="35" t="s">
        <v>27</v>
      </c>
      <c r="C48" s="27">
        <f>SUM(C49:C52)</f>
        <v>1.2856634</v>
      </c>
      <c r="D48" s="7">
        <v>7734.8</v>
      </c>
      <c r="E48" s="41">
        <f t="shared" si="0"/>
        <v>9944.34926632</v>
      </c>
    </row>
    <row r="49" spans="1:5" ht="23.25">
      <c r="A49" s="31">
        <v>5.1</v>
      </c>
      <c r="B49" s="37" t="s">
        <v>43</v>
      </c>
      <c r="C49" s="28">
        <v>0.6617</v>
      </c>
      <c r="D49" s="7">
        <v>7734.8</v>
      </c>
      <c r="E49" s="12">
        <f t="shared" si="0"/>
        <v>5118.11716</v>
      </c>
    </row>
    <row r="50" spans="1:5" ht="15">
      <c r="A50" s="31">
        <v>5.2</v>
      </c>
      <c r="B50" s="37" t="s">
        <v>115</v>
      </c>
      <c r="C50" s="28">
        <f>C49*0.202</f>
        <v>0.1336634</v>
      </c>
      <c r="D50" s="7">
        <v>7734.8</v>
      </c>
      <c r="E50" s="12">
        <f t="shared" si="0"/>
        <v>1033.8596663199999</v>
      </c>
    </row>
    <row r="51" spans="1:5" ht="23.25">
      <c r="A51" s="31">
        <v>5.3</v>
      </c>
      <c r="B51" s="37" t="s">
        <v>28</v>
      </c>
      <c r="C51" s="28">
        <v>0.2159</v>
      </c>
      <c r="D51" s="7">
        <v>7734.8</v>
      </c>
      <c r="E51" s="12">
        <f t="shared" si="0"/>
        <v>1669.94332</v>
      </c>
    </row>
    <row r="52" spans="1:5" ht="15">
      <c r="A52" s="31">
        <v>5.4</v>
      </c>
      <c r="B52" s="37" t="s">
        <v>29</v>
      </c>
      <c r="C52" s="28">
        <v>0.2744</v>
      </c>
      <c r="D52" s="7">
        <v>7734.8</v>
      </c>
      <c r="E52" s="12">
        <f t="shared" si="0"/>
        <v>2122.42912</v>
      </c>
    </row>
    <row r="53" spans="1:5" ht="15">
      <c r="A53" s="32">
        <v>6</v>
      </c>
      <c r="B53" s="35" t="s">
        <v>44</v>
      </c>
      <c r="C53" s="27">
        <f>C61*18.5%</f>
        <v>2.57705</v>
      </c>
      <c r="D53" s="7">
        <v>7734.8</v>
      </c>
      <c r="E53" s="41">
        <f t="shared" si="0"/>
        <v>19932.96634</v>
      </c>
    </row>
    <row r="54" spans="1:5" ht="15">
      <c r="A54" s="36">
        <v>6.1</v>
      </c>
      <c r="B54" s="35" t="s">
        <v>117</v>
      </c>
      <c r="C54" s="27">
        <f>C61*9.85%</f>
        <v>1.372105</v>
      </c>
      <c r="D54" s="7">
        <v>7734.8</v>
      </c>
      <c r="E54" s="41">
        <f t="shared" si="0"/>
        <v>10612.957754</v>
      </c>
    </row>
    <row r="55" spans="1:5" ht="15">
      <c r="A55" s="32">
        <v>7</v>
      </c>
      <c r="B55" s="35" t="s">
        <v>30</v>
      </c>
      <c r="C55" s="27">
        <v>0.009</v>
      </c>
      <c r="D55" s="7">
        <v>7734.8</v>
      </c>
      <c r="E55" s="41">
        <v>69.91</v>
      </c>
    </row>
    <row r="56" spans="1:5" ht="15">
      <c r="A56" s="32">
        <v>8</v>
      </c>
      <c r="B56" s="35" t="s">
        <v>31</v>
      </c>
      <c r="C56" s="30">
        <f>C55+C53+C48+C40+C36+C22+C11</f>
        <v>13.39096108</v>
      </c>
      <c r="D56" s="7">
        <v>7734.8</v>
      </c>
      <c r="E56" s="41">
        <f>E11+E22+E36+E40+E48+E53+E55</f>
        <v>103576.702561584</v>
      </c>
    </row>
    <row r="57" spans="1:5" ht="15">
      <c r="A57" s="39">
        <v>9</v>
      </c>
      <c r="B57" s="37" t="s">
        <v>32</v>
      </c>
      <c r="C57" s="28">
        <v>0.4686</v>
      </c>
      <c r="D57" s="7">
        <v>7734.8</v>
      </c>
      <c r="E57" s="12">
        <f t="shared" si="0"/>
        <v>3624.5272800000002</v>
      </c>
    </row>
    <row r="58" spans="1:5" ht="15">
      <c r="A58" s="39">
        <v>10</v>
      </c>
      <c r="B58" s="37" t="s">
        <v>45</v>
      </c>
      <c r="C58" s="28">
        <v>0.0704</v>
      </c>
      <c r="D58" s="7">
        <v>7734.8</v>
      </c>
      <c r="E58" s="12">
        <f t="shared" si="0"/>
        <v>544.5299200000001</v>
      </c>
    </row>
    <row r="59" spans="1:5" ht="15">
      <c r="A59" s="32">
        <v>11</v>
      </c>
      <c r="B59" s="55" t="s">
        <v>33</v>
      </c>
      <c r="C59" s="27">
        <f>C56+C57+C58</f>
        <v>13.92996108</v>
      </c>
      <c r="D59" s="7">
        <v>7734.8</v>
      </c>
      <c r="E59" s="41">
        <f>E56+E57+E58</f>
        <v>107745.75976158399</v>
      </c>
    </row>
    <row r="60" ht="15">
      <c r="C60" s="59"/>
    </row>
    <row r="61" ht="15">
      <c r="C61" s="60">
        <v>13.93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43.8515625" style="0" customWidth="1"/>
    <col min="3" max="3" width="19.00390625" style="0" hidden="1" customWidth="1"/>
    <col min="4" max="4" width="18.7109375" style="0" hidden="1" customWidth="1"/>
    <col min="5" max="5" width="27.00390625" style="0" customWidth="1"/>
  </cols>
  <sheetData>
    <row r="1" spans="1:5" ht="48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112</v>
      </c>
      <c r="B5" s="83"/>
      <c r="C5" s="83"/>
      <c r="D5" s="83"/>
      <c r="E5" s="83"/>
    </row>
    <row r="6" spans="1:5" ht="15">
      <c r="A6" s="86" t="s">
        <v>1</v>
      </c>
      <c r="B6" s="86"/>
      <c r="C6" s="7"/>
      <c r="D6" s="7"/>
      <c r="E6" s="8">
        <v>7804.4</v>
      </c>
    </row>
    <row r="7" spans="1:5" ht="15">
      <c r="A7" s="86" t="s">
        <v>2</v>
      </c>
      <c r="B7" s="86"/>
      <c r="C7" s="7"/>
      <c r="D7" s="7"/>
      <c r="E7" s="8">
        <v>13.93</v>
      </c>
    </row>
    <row r="8" spans="1:5" ht="15">
      <c r="A8" s="87"/>
      <c r="B8" s="87"/>
      <c r="C8" s="7"/>
      <c r="D8" s="7"/>
      <c r="E8" s="13">
        <f>E6*E7</f>
        <v>108715.29199999999</v>
      </c>
    </row>
    <row r="9" spans="1:5" ht="45" customHeight="1">
      <c r="A9" s="9" t="s">
        <v>35</v>
      </c>
      <c r="B9" s="10" t="s">
        <v>3</v>
      </c>
      <c r="C9" s="88" t="s">
        <v>34</v>
      </c>
      <c r="D9" s="88"/>
      <c r="E9" s="88"/>
    </row>
    <row r="10" spans="1:5" ht="23.25">
      <c r="A10" s="34">
        <v>1</v>
      </c>
      <c r="B10" s="35" t="s">
        <v>36</v>
      </c>
      <c r="C10" s="27">
        <f>SUM(C13:C20)</f>
        <v>1.5177150000000004</v>
      </c>
      <c r="D10" s="7">
        <v>7804.4</v>
      </c>
      <c r="E10" s="41">
        <f>C10*D10</f>
        <v>11844.854946000003</v>
      </c>
    </row>
    <row r="11" spans="1:5" ht="15">
      <c r="A11" s="46"/>
      <c r="B11" s="47" t="s">
        <v>4</v>
      </c>
      <c r="C11" s="61"/>
      <c r="D11" s="7">
        <v>7804.4</v>
      </c>
      <c r="E11" s="12"/>
    </row>
    <row r="12" spans="1:5" ht="15">
      <c r="A12" s="3">
        <v>1.1</v>
      </c>
      <c r="B12" s="4" t="s">
        <v>37</v>
      </c>
      <c r="C12" s="5">
        <f>C13+C14</f>
        <v>1.0075</v>
      </c>
      <c r="D12" s="7">
        <v>7804.4</v>
      </c>
      <c r="E12" s="12">
        <f aca="true" t="shared" si="0" ref="E12:E57">C12*D12</f>
        <v>7862.933</v>
      </c>
    </row>
    <row r="13" spans="1:5" ht="15">
      <c r="A13" s="2"/>
      <c r="B13" s="4" t="s">
        <v>5</v>
      </c>
      <c r="C13" s="6">
        <v>1.0075</v>
      </c>
      <c r="D13" s="7">
        <v>7804.4</v>
      </c>
      <c r="E13" s="12">
        <f t="shared" si="0"/>
        <v>7862.933</v>
      </c>
    </row>
    <row r="14" spans="1:5" ht="15">
      <c r="A14" s="2"/>
      <c r="B14" s="4" t="s">
        <v>6</v>
      </c>
      <c r="C14" s="6"/>
      <c r="D14" s="7">
        <v>7804.4</v>
      </c>
      <c r="E14" s="12"/>
    </row>
    <row r="15" spans="1:5" ht="15">
      <c r="A15" s="2">
        <v>1.2</v>
      </c>
      <c r="B15" s="4" t="s">
        <v>115</v>
      </c>
      <c r="C15" s="6">
        <f>(C13+C14)*0.202</f>
        <v>0.20351500000000003</v>
      </c>
      <c r="D15" s="7">
        <v>7804.4</v>
      </c>
      <c r="E15" s="12">
        <f t="shared" si="0"/>
        <v>1588.312466</v>
      </c>
    </row>
    <row r="16" spans="1:5" ht="23.25">
      <c r="A16" s="2">
        <v>1.3</v>
      </c>
      <c r="B16" s="4" t="s">
        <v>134</v>
      </c>
      <c r="C16" s="6">
        <v>0.0087</v>
      </c>
      <c r="D16" s="7">
        <v>7804.4</v>
      </c>
      <c r="E16" s="12">
        <f t="shared" si="0"/>
        <v>67.89827999999999</v>
      </c>
    </row>
    <row r="17" spans="1:5" ht="15">
      <c r="A17" s="2">
        <v>1.4</v>
      </c>
      <c r="B17" s="37" t="s">
        <v>7</v>
      </c>
      <c r="C17" s="28"/>
      <c r="D17" s="7">
        <v>7804.4</v>
      </c>
      <c r="E17" s="12"/>
    </row>
    <row r="18" spans="1:5" ht="15">
      <c r="A18" s="2">
        <v>1.5</v>
      </c>
      <c r="B18" s="37" t="s">
        <v>8</v>
      </c>
      <c r="C18" s="28">
        <v>0.0816</v>
      </c>
      <c r="D18" s="7">
        <v>7804.4</v>
      </c>
      <c r="E18" s="12">
        <f t="shared" si="0"/>
        <v>636.8390400000001</v>
      </c>
    </row>
    <row r="19" spans="1:5" ht="15">
      <c r="A19" s="2">
        <v>1.6</v>
      </c>
      <c r="B19" s="37" t="s">
        <v>135</v>
      </c>
      <c r="C19" s="28">
        <v>0.1164</v>
      </c>
      <c r="D19" s="7">
        <v>7804.4</v>
      </c>
      <c r="E19" s="12">
        <f t="shared" si="0"/>
        <v>908.43216</v>
      </c>
    </row>
    <row r="20" spans="1:5" ht="15">
      <c r="A20" s="2">
        <v>1.7</v>
      </c>
      <c r="B20" s="37" t="s">
        <v>136</v>
      </c>
      <c r="C20" s="49">
        <v>0.1</v>
      </c>
      <c r="D20" s="7">
        <v>7804.4</v>
      </c>
      <c r="E20" s="12">
        <f t="shared" si="0"/>
        <v>780.44</v>
      </c>
    </row>
    <row r="21" spans="1:5" ht="15">
      <c r="A21" s="32">
        <v>2</v>
      </c>
      <c r="B21" s="35" t="s">
        <v>9</v>
      </c>
      <c r="C21" s="27">
        <f>SUM(C22:C34)</f>
        <v>2.767</v>
      </c>
      <c r="D21" s="7">
        <v>7804.4</v>
      </c>
      <c r="E21" s="41">
        <f t="shared" si="0"/>
        <v>21594.7748</v>
      </c>
    </row>
    <row r="22" spans="1:5" ht="15">
      <c r="A22" s="31">
        <v>2.1</v>
      </c>
      <c r="B22" s="37" t="s">
        <v>10</v>
      </c>
      <c r="C22" s="28">
        <v>0.6191</v>
      </c>
      <c r="D22" s="7">
        <v>7804.4</v>
      </c>
      <c r="E22" s="12">
        <f t="shared" si="0"/>
        <v>4831.70404</v>
      </c>
    </row>
    <row r="23" spans="1:5" ht="15">
      <c r="A23" s="31">
        <v>2.2</v>
      </c>
      <c r="B23" s="37" t="s">
        <v>11</v>
      </c>
      <c r="C23" s="28">
        <v>0.2333</v>
      </c>
      <c r="D23" s="7">
        <v>7804.4</v>
      </c>
      <c r="E23" s="12">
        <f t="shared" si="0"/>
        <v>1820.76652</v>
      </c>
    </row>
    <row r="24" spans="1:5" ht="23.25">
      <c r="A24" s="31">
        <v>2.3</v>
      </c>
      <c r="B24" s="37" t="s">
        <v>12</v>
      </c>
      <c r="C24" s="28">
        <v>1.373</v>
      </c>
      <c r="D24" s="7">
        <v>7804.4</v>
      </c>
      <c r="E24" s="12">
        <f t="shared" si="0"/>
        <v>10715.4412</v>
      </c>
    </row>
    <row r="25" spans="1:5" ht="23.25">
      <c r="A25" s="31">
        <v>2.4</v>
      </c>
      <c r="B25" s="37" t="s">
        <v>38</v>
      </c>
      <c r="C25" s="28">
        <v>0.0192</v>
      </c>
      <c r="D25" s="7">
        <v>7804.4</v>
      </c>
      <c r="E25" s="12">
        <f t="shared" si="0"/>
        <v>149.84447999999998</v>
      </c>
    </row>
    <row r="26" spans="1:5" ht="15">
      <c r="A26" s="31">
        <v>2.5</v>
      </c>
      <c r="B26" s="37" t="s">
        <v>13</v>
      </c>
      <c r="C26" s="28">
        <v>0.2607</v>
      </c>
      <c r="D26" s="7">
        <v>7804.4</v>
      </c>
      <c r="E26" s="12">
        <f t="shared" si="0"/>
        <v>2034.6070799999998</v>
      </c>
    </row>
    <row r="27" spans="1:5" ht="15">
      <c r="A27" s="31">
        <v>2.6</v>
      </c>
      <c r="B27" s="37" t="s">
        <v>39</v>
      </c>
      <c r="C27" s="28">
        <v>0.0668</v>
      </c>
      <c r="D27" s="7">
        <v>7804.4</v>
      </c>
      <c r="E27" s="12">
        <f t="shared" si="0"/>
        <v>521.3339199999999</v>
      </c>
    </row>
    <row r="28" spans="1:5" ht="23.25">
      <c r="A28" s="31">
        <v>2.7</v>
      </c>
      <c r="B28" s="37" t="s">
        <v>14</v>
      </c>
      <c r="C28" s="28">
        <v>0.0092</v>
      </c>
      <c r="D28" s="7">
        <v>7804.4</v>
      </c>
      <c r="E28" s="12">
        <f t="shared" si="0"/>
        <v>71.80048</v>
      </c>
    </row>
    <row r="29" spans="1:5" ht="15">
      <c r="A29" s="31">
        <v>2.8</v>
      </c>
      <c r="B29" s="37" t="s">
        <v>137</v>
      </c>
      <c r="C29" s="28"/>
      <c r="D29" s="7">
        <v>7804.4</v>
      </c>
      <c r="E29" s="12"/>
    </row>
    <row r="30" spans="1:5" ht="15">
      <c r="A30" s="31">
        <v>2.9</v>
      </c>
      <c r="B30" s="37" t="s">
        <v>15</v>
      </c>
      <c r="C30" s="28">
        <v>0.0483</v>
      </c>
      <c r="D30" s="7">
        <v>7804.4</v>
      </c>
      <c r="E30" s="12">
        <f t="shared" si="0"/>
        <v>376.95252</v>
      </c>
    </row>
    <row r="31" spans="1:5" ht="15">
      <c r="A31" s="38" t="s">
        <v>40</v>
      </c>
      <c r="B31" s="37" t="s">
        <v>16</v>
      </c>
      <c r="C31" s="28">
        <v>0.0144</v>
      </c>
      <c r="D31" s="7">
        <v>7804.4</v>
      </c>
      <c r="E31" s="12">
        <f t="shared" si="0"/>
        <v>112.38336</v>
      </c>
    </row>
    <row r="32" spans="1:5" ht="15">
      <c r="A32" s="31">
        <v>2.11</v>
      </c>
      <c r="B32" s="37" t="s">
        <v>17</v>
      </c>
      <c r="C32" s="28">
        <v>0.0542</v>
      </c>
      <c r="D32" s="7">
        <v>7804.4</v>
      </c>
      <c r="E32" s="12">
        <f t="shared" si="0"/>
        <v>422.99848</v>
      </c>
    </row>
    <row r="33" spans="1:5" ht="15">
      <c r="A33" s="31">
        <v>2.12</v>
      </c>
      <c r="B33" s="37" t="s">
        <v>18</v>
      </c>
      <c r="C33" s="28">
        <v>0.049</v>
      </c>
      <c r="D33" s="7">
        <v>7804.4</v>
      </c>
      <c r="E33" s="12">
        <f t="shared" si="0"/>
        <v>382.4156</v>
      </c>
    </row>
    <row r="34" spans="1:5" ht="23.25">
      <c r="A34" s="31">
        <v>2.13</v>
      </c>
      <c r="B34" s="37" t="s">
        <v>138</v>
      </c>
      <c r="C34" s="28">
        <v>0.0198</v>
      </c>
      <c r="D34" s="7">
        <v>7804.4</v>
      </c>
      <c r="E34" s="12">
        <f t="shared" si="0"/>
        <v>154.52712</v>
      </c>
    </row>
    <row r="35" spans="1:5" ht="23.25">
      <c r="A35" s="32">
        <v>3</v>
      </c>
      <c r="B35" s="35" t="s">
        <v>19</v>
      </c>
      <c r="C35" s="27">
        <f>SUM(C36:C38)</f>
        <v>2.6005</v>
      </c>
      <c r="D35" s="7">
        <v>7804.4</v>
      </c>
      <c r="E35" s="41">
        <f t="shared" si="0"/>
        <v>20295.3422</v>
      </c>
    </row>
    <row r="36" spans="1:5" ht="15">
      <c r="A36" s="31">
        <v>3.1</v>
      </c>
      <c r="B36" s="37" t="s">
        <v>20</v>
      </c>
      <c r="C36" s="28">
        <v>2.4367</v>
      </c>
      <c r="D36" s="7">
        <v>7804.4</v>
      </c>
      <c r="E36" s="12">
        <f t="shared" si="0"/>
        <v>19016.98148</v>
      </c>
    </row>
    <row r="37" spans="1:5" ht="15">
      <c r="A37" s="31">
        <v>3.2</v>
      </c>
      <c r="B37" s="37" t="s">
        <v>21</v>
      </c>
      <c r="C37" s="28">
        <v>0.163</v>
      </c>
      <c r="D37" s="7">
        <v>7804.4</v>
      </c>
      <c r="E37" s="12">
        <f t="shared" si="0"/>
        <v>1272.1172</v>
      </c>
    </row>
    <row r="38" spans="1:5" ht="15">
      <c r="A38" s="31">
        <v>3.3</v>
      </c>
      <c r="B38" s="37" t="s">
        <v>22</v>
      </c>
      <c r="C38" s="28">
        <v>0.0008</v>
      </c>
      <c r="D38" s="7">
        <v>7804.4</v>
      </c>
      <c r="E38" s="12">
        <f t="shared" si="0"/>
        <v>6.24352</v>
      </c>
    </row>
    <row r="39" spans="1:5" ht="23.25">
      <c r="A39" s="32">
        <v>4</v>
      </c>
      <c r="B39" s="35" t="s">
        <v>23</v>
      </c>
      <c r="C39" s="27">
        <f>SUM(C40:C46)</f>
        <v>2.63403268</v>
      </c>
      <c r="D39" s="7">
        <v>7804.4</v>
      </c>
      <c r="E39" s="41">
        <f t="shared" si="0"/>
        <v>20557.044647791998</v>
      </c>
    </row>
    <row r="40" spans="1:5" ht="23.25">
      <c r="A40" s="31">
        <v>4.1</v>
      </c>
      <c r="B40" s="37" t="s">
        <v>41</v>
      </c>
      <c r="C40" s="28">
        <v>1.8294</v>
      </c>
      <c r="D40" s="7">
        <v>7804.4</v>
      </c>
      <c r="E40" s="12">
        <f t="shared" si="0"/>
        <v>14277.369359999999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7">
        <v>7804.4</v>
      </c>
      <c r="E41" s="12">
        <f t="shared" si="0"/>
        <v>2884.02861072</v>
      </c>
    </row>
    <row r="42" spans="1:5" ht="15">
      <c r="A42" s="31">
        <v>4.3</v>
      </c>
      <c r="B42" s="37" t="s">
        <v>24</v>
      </c>
      <c r="C42" s="28">
        <f>(C40+C41)*0.1</f>
        <v>0.21989388</v>
      </c>
      <c r="D42" s="7">
        <v>7804.4</v>
      </c>
      <c r="E42" s="12">
        <f t="shared" si="0"/>
        <v>1716.139797072</v>
      </c>
    </row>
    <row r="43" spans="1:5" ht="15">
      <c r="A43" s="31">
        <v>4.4</v>
      </c>
      <c r="B43" s="37" t="s">
        <v>139</v>
      </c>
      <c r="C43" s="28">
        <v>0.0157</v>
      </c>
      <c r="D43" s="7">
        <v>7804.4</v>
      </c>
      <c r="E43" s="12">
        <f t="shared" si="0"/>
        <v>122.52907999999998</v>
      </c>
    </row>
    <row r="44" spans="1:5" ht="15">
      <c r="A44" s="31">
        <v>4.5</v>
      </c>
      <c r="B44" s="37" t="s">
        <v>25</v>
      </c>
      <c r="C44" s="28">
        <v>0.0036000000000000003</v>
      </c>
      <c r="D44" s="7">
        <v>7804.4</v>
      </c>
      <c r="E44" s="12">
        <f t="shared" si="0"/>
        <v>28.095840000000003</v>
      </c>
    </row>
    <row r="45" spans="1:5" ht="15">
      <c r="A45" s="31">
        <v>4.6</v>
      </c>
      <c r="B45" s="37" t="s">
        <v>26</v>
      </c>
      <c r="C45" s="28">
        <v>0.08</v>
      </c>
      <c r="D45" s="7">
        <v>7804.4</v>
      </c>
      <c r="E45" s="12">
        <f t="shared" si="0"/>
        <v>624.352</v>
      </c>
    </row>
    <row r="46" spans="1:5" ht="15">
      <c r="A46" s="31">
        <v>4.7</v>
      </c>
      <c r="B46" s="37" t="s">
        <v>42</v>
      </c>
      <c r="C46" s="28">
        <v>0.1159</v>
      </c>
      <c r="D46" s="7">
        <v>7804.4</v>
      </c>
      <c r="E46" s="12">
        <f t="shared" si="0"/>
        <v>904.52996</v>
      </c>
    </row>
    <row r="47" spans="1:5" ht="15">
      <c r="A47" s="32">
        <v>5</v>
      </c>
      <c r="B47" s="35" t="s">
        <v>27</v>
      </c>
      <c r="C47" s="27">
        <f>SUM(C48:C51)</f>
        <v>1.2856634</v>
      </c>
      <c r="D47" s="7">
        <v>7804.4</v>
      </c>
      <c r="E47" s="41">
        <f t="shared" si="0"/>
        <v>10033.83143896</v>
      </c>
    </row>
    <row r="48" spans="1:5" ht="23.25">
      <c r="A48" s="31">
        <v>5.1</v>
      </c>
      <c r="B48" s="37" t="s">
        <v>43</v>
      </c>
      <c r="C48" s="28">
        <v>0.6617</v>
      </c>
      <c r="D48" s="7">
        <v>7804.4</v>
      </c>
      <c r="E48" s="12">
        <f t="shared" si="0"/>
        <v>5164.171479999999</v>
      </c>
    </row>
    <row r="49" spans="1:5" ht="15">
      <c r="A49" s="31">
        <v>5.2</v>
      </c>
      <c r="B49" s="37" t="s">
        <v>115</v>
      </c>
      <c r="C49" s="28">
        <f>C48*0.202</f>
        <v>0.1336634</v>
      </c>
      <c r="D49" s="7">
        <v>7804.4</v>
      </c>
      <c r="E49" s="12">
        <f t="shared" si="0"/>
        <v>1043.1626389599999</v>
      </c>
    </row>
    <row r="50" spans="1:5" ht="15">
      <c r="A50" s="31">
        <v>5.3</v>
      </c>
      <c r="B50" s="37" t="s">
        <v>28</v>
      </c>
      <c r="C50" s="28">
        <v>0.2159</v>
      </c>
      <c r="D50" s="7">
        <v>7804.4</v>
      </c>
      <c r="E50" s="12">
        <f t="shared" si="0"/>
        <v>1684.96996</v>
      </c>
    </row>
    <row r="51" spans="1:5" ht="15">
      <c r="A51" s="31">
        <v>5.4</v>
      </c>
      <c r="B51" s="37" t="s">
        <v>29</v>
      </c>
      <c r="C51" s="28">
        <v>0.2744</v>
      </c>
      <c r="D51" s="7">
        <v>7804.4</v>
      </c>
      <c r="E51" s="12">
        <f t="shared" si="0"/>
        <v>2141.5273599999996</v>
      </c>
    </row>
    <row r="52" spans="1:5" ht="15">
      <c r="A52" s="32">
        <v>6</v>
      </c>
      <c r="B52" s="35" t="s">
        <v>44</v>
      </c>
      <c r="C52" s="27">
        <f>C60*18.5%</f>
        <v>2.57705</v>
      </c>
      <c r="D52" s="7">
        <v>7804.4</v>
      </c>
      <c r="E52" s="41">
        <f t="shared" si="0"/>
        <v>20112.329019999997</v>
      </c>
    </row>
    <row r="53" spans="1:5" ht="15">
      <c r="A53" s="36">
        <v>6.1</v>
      </c>
      <c r="B53" s="35" t="s">
        <v>117</v>
      </c>
      <c r="C53" s="27">
        <f>C60*9.85%</f>
        <v>1.372105</v>
      </c>
      <c r="D53" s="7">
        <v>7804.4</v>
      </c>
      <c r="E53" s="41">
        <f t="shared" si="0"/>
        <v>10708.456261999998</v>
      </c>
    </row>
    <row r="54" spans="1:5" ht="15">
      <c r="A54" s="32">
        <v>7</v>
      </c>
      <c r="B54" s="35" t="s">
        <v>30</v>
      </c>
      <c r="C54" s="27">
        <v>0.009</v>
      </c>
      <c r="D54" s="7">
        <v>7804.4</v>
      </c>
      <c r="E54" s="41">
        <v>70.54</v>
      </c>
    </row>
    <row r="55" spans="1:5" ht="15">
      <c r="A55" s="32">
        <v>8</v>
      </c>
      <c r="B55" s="35" t="s">
        <v>31</v>
      </c>
      <c r="C55" s="30">
        <f>C54+C52+C47+C39+C35+C21+C10</f>
        <v>13.39096108</v>
      </c>
      <c r="D55" s="7">
        <v>7804.4</v>
      </c>
      <c r="E55" s="41">
        <f>E10+E21+E35+E39+E47+E52+E54</f>
        <v>104508.71705275199</v>
      </c>
    </row>
    <row r="56" spans="1:5" ht="15">
      <c r="A56" s="39">
        <v>9</v>
      </c>
      <c r="B56" s="37" t="s">
        <v>32</v>
      </c>
      <c r="C56" s="28">
        <v>0.4686</v>
      </c>
      <c r="D56" s="7">
        <v>7804.4</v>
      </c>
      <c r="E56" s="12">
        <f t="shared" si="0"/>
        <v>3657.14184</v>
      </c>
    </row>
    <row r="57" spans="1:5" ht="15">
      <c r="A57" s="39">
        <v>10</v>
      </c>
      <c r="B57" s="37" t="s">
        <v>45</v>
      </c>
      <c r="C57" s="28">
        <v>0.0704</v>
      </c>
      <c r="D57" s="7">
        <v>7804.4</v>
      </c>
      <c r="E57" s="12">
        <f t="shared" si="0"/>
        <v>549.42976</v>
      </c>
    </row>
    <row r="58" spans="1:5" ht="15">
      <c r="A58" s="32">
        <v>11</v>
      </c>
      <c r="B58" s="55" t="s">
        <v>33</v>
      </c>
      <c r="C58" s="27">
        <f>C55+C56+C57</f>
        <v>13.92996108</v>
      </c>
      <c r="D58" s="7">
        <v>7804.4</v>
      </c>
      <c r="E58" s="41">
        <f>E55+E56+E57</f>
        <v>108715.28865275199</v>
      </c>
    </row>
    <row r="59" ht="15">
      <c r="C59" s="59"/>
    </row>
    <row r="60" ht="15">
      <c r="C60" s="60">
        <v>13.93</v>
      </c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16.57421875" style="0" hidden="1" customWidth="1"/>
    <col min="4" max="4" width="17.7109375" style="0" hidden="1" customWidth="1"/>
    <col min="5" max="5" width="32.7109375" style="0" customWidth="1"/>
  </cols>
  <sheetData>
    <row r="1" spans="1:5" ht="48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87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4" t="s">
        <v>0</v>
      </c>
      <c r="B7" s="84"/>
      <c r="C7" s="84"/>
      <c r="D7" s="84"/>
      <c r="E7" s="84"/>
    </row>
    <row r="8" spans="1:5" ht="15">
      <c r="A8" s="86" t="s">
        <v>1</v>
      </c>
      <c r="B8" s="86"/>
      <c r="C8" s="7"/>
      <c r="D8" s="7"/>
      <c r="E8" s="8">
        <v>1136.8</v>
      </c>
    </row>
    <row r="9" spans="1:5" ht="15">
      <c r="A9" s="86" t="s">
        <v>2</v>
      </c>
      <c r="B9" s="86"/>
      <c r="C9" s="7"/>
      <c r="D9" s="7"/>
      <c r="E9" s="8">
        <v>9.27</v>
      </c>
    </row>
    <row r="10" spans="1:5" ht="15">
      <c r="A10" s="87"/>
      <c r="B10" s="87"/>
      <c r="C10" s="7"/>
      <c r="D10" s="7"/>
      <c r="E10" s="13">
        <f>E8*E9</f>
        <v>10538.135999999999</v>
      </c>
    </row>
    <row r="11" spans="1:5" ht="54" customHeight="1">
      <c r="A11" s="9" t="s">
        <v>35</v>
      </c>
      <c r="B11" s="10" t="s">
        <v>3</v>
      </c>
      <c r="C11" s="88" t="s">
        <v>34</v>
      </c>
      <c r="D11" s="88"/>
      <c r="E11" s="88"/>
    </row>
    <row r="12" spans="1:5" ht="23.25">
      <c r="A12" s="34">
        <v>1</v>
      </c>
      <c r="B12" s="35" t="s">
        <v>36</v>
      </c>
      <c r="C12" s="27">
        <f>SUM(C15:C22)</f>
        <v>2.1634834</v>
      </c>
      <c r="D12" s="7">
        <v>1136.8</v>
      </c>
      <c r="E12" s="41">
        <f>SUM(E15:E22)</f>
        <v>2459.44792912</v>
      </c>
    </row>
    <row r="13" spans="1:5" ht="15">
      <c r="A13" s="46"/>
      <c r="B13" s="47" t="s">
        <v>4</v>
      </c>
      <c r="C13" s="48"/>
      <c r="D13" s="7">
        <f>E8</f>
        <v>1136.8</v>
      </c>
      <c r="E13" s="12"/>
    </row>
    <row r="14" spans="1:5" ht="15">
      <c r="A14" s="3">
        <v>1.1</v>
      </c>
      <c r="B14" s="4" t="s">
        <v>37</v>
      </c>
      <c r="C14" s="5">
        <f>C15+C16</f>
        <v>1.6217</v>
      </c>
      <c r="D14" s="7">
        <f>E8</f>
        <v>1136.8</v>
      </c>
      <c r="E14" s="12">
        <f aca="true" t="shared" si="0" ref="E14:E55">C14*D14</f>
        <v>1843.5485599999997</v>
      </c>
    </row>
    <row r="15" spans="1:5" ht="15">
      <c r="A15" s="2"/>
      <c r="B15" s="4" t="s">
        <v>5</v>
      </c>
      <c r="C15" s="6">
        <v>1.6217</v>
      </c>
      <c r="D15" s="7">
        <f>E8</f>
        <v>1136.8</v>
      </c>
      <c r="E15" s="12">
        <f t="shared" si="0"/>
        <v>1843.5485599999997</v>
      </c>
    </row>
    <row r="16" spans="1:5" ht="15">
      <c r="A16" s="2"/>
      <c r="B16" s="4" t="s">
        <v>6</v>
      </c>
      <c r="C16" s="6"/>
      <c r="D16" s="7">
        <f>E8</f>
        <v>1136.8</v>
      </c>
      <c r="E16" s="12"/>
    </row>
    <row r="17" spans="1:5" ht="15">
      <c r="A17" s="2">
        <v>1.2</v>
      </c>
      <c r="B17" s="4" t="s">
        <v>115</v>
      </c>
      <c r="C17" s="6">
        <f>(C15+C16)*0.202</f>
        <v>0.3275834</v>
      </c>
      <c r="D17" s="7">
        <f>E8</f>
        <v>1136.8</v>
      </c>
      <c r="E17" s="12">
        <f t="shared" si="0"/>
        <v>372.39680912</v>
      </c>
    </row>
    <row r="18" spans="1:5" ht="23.25">
      <c r="A18" s="2">
        <v>1.3</v>
      </c>
      <c r="B18" s="4" t="s">
        <v>134</v>
      </c>
      <c r="C18" s="6">
        <v>0.0162</v>
      </c>
      <c r="D18" s="7">
        <f>E8</f>
        <v>1136.8</v>
      </c>
      <c r="E18" s="12">
        <f t="shared" si="0"/>
        <v>18.416159999999998</v>
      </c>
    </row>
    <row r="19" spans="1:5" ht="15">
      <c r="A19" s="2">
        <v>1.4</v>
      </c>
      <c r="B19" s="37" t="s">
        <v>7</v>
      </c>
      <c r="C19" s="28"/>
      <c r="D19" s="7">
        <f>E8</f>
        <v>1136.8</v>
      </c>
      <c r="E19" s="12"/>
    </row>
    <row r="20" spans="1:5" ht="15">
      <c r="A20" s="2">
        <v>1.5</v>
      </c>
      <c r="B20" s="37" t="s">
        <v>8</v>
      </c>
      <c r="C20" s="28">
        <v>0.0816</v>
      </c>
      <c r="D20" s="7">
        <f>E8</f>
        <v>1136.8</v>
      </c>
      <c r="E20" s="12">
        <f t="shared" si="0"/>
        <v>92.76288000000001</v>
      </c>
    </row>
    <row r="21" spans="1:5" ht="15">
      <c r="A21" s="2">
        <v>1.6</v>
      </c>
      <c r="B21" s="37" t="s">
        <v>135</v>
      </c>
      <c r="C21" s="28">
        <v>0.1164</v>
      </c>
      <c r="D21" s="7">
        <f>E8</f>
        <v>1136.8</v>
      </c>
      <c r="E21" s="12">
        <f t="shared" si="0"/>
        <v>132.32352</v>
      </c>
    </row>
    <row r="22" spans="1:5" ht="15">
      <c r="A22" s="2">
        <v>1.7</v>
      </c>
      <c r="B22" s="37" t="s">
        <v>136</v>
      </c>
      <c r="D22" s="7">
        <f>E8</f>
        <v>1136.8</v>
      </c>
      <c r="E22" s="12"/>
    </row>
    <row r="23" spans="1:5" ht="15">
      <c r="A23" s="32">
        <v>2</v>
      </c>
      <c r="B23" s="35" t="s">
        <v>9</v>
      </c>
      <c r="C23" s="27">
        <f>SUM(C24:C36)</f>
        <v>2.7914</v>
      </c>
      <c r="D23" s="7">
        <f>E8</f>
        <v>1136.8</v>
      </c>
      <c r="E23" s="41">
        <f>SUM(E24:E36)</f>
        <v>3173.2635199999995</v>
      </c>
    </row>
    <row r="24" spans="1:5" ht="15">
      <c r="A24" s="31">
        <v>2.1</v>
      </c>
      <c r="B24" s="37" t="s">
        <v>10</v>
      </c>
      <c r="C24" s="28">
        <v>0.6191</v>
      </c>
      <c r="D24" s="7">
        <f>E8</f>
        <v>1136.8</v>
      </c>
      <c r="E24" s="12">
        <f t="shared" si="0"/>
        <v>703.79288</v>
      </c>
    </row>
    <row r="25" spans="1:5" ht="15">
      <c r="A25" s="31">
        <v>2.2</v>
      </c>
      <c r="B25" s="37" t="s">
        <v>11</v>
      </c>
      <c r="C25" s="28">
        <v>0.2333</v>
      </c>
      <c r="D25" s="7">
        <f>E8</f>
        <v>1136.8</v>
      </c>
      <c r="E25" s="12">
        <f t="shared" si="0"/>
        <v>265.21544</v>
      </c>
    </row>
    <row r="26" spans="1:5" ht="15">
      <c r="A26" s="31">
        <v>2.3</v>
      </c>
      <c r="B26" s="37" t="s">
        <v>12</v>
      </c>
      <c r="C26" s="28">
        <v>1.373</v>
      </c>
      <c r="D26" s="7">
        <f>E8</f>
        <v>1136.8</v>
      </c>
      <c r="E26" s="12">
        <f t="shared" si="0"/>
        <v>1560.8264</v>
      </c>
    </row>
    <row r="27" spans="1:5" ht="23.25">
      <c r="A27" s="31">
        <v>2.4</v>
      </c>
      <c r="B27" s="37" t="s">
        <v>38</v>
      </c>
      <c r="C27" s="28">
        <v>0.03</v>
      </c>
      <c r="D27" s="7">
        <f>E8</f>
        <v>1136.8</v>
      </c>
      <c r="E27" s="12">
        <f t="shared" si="0"/>
        <v>34.104</v>
      </c>
    </row>
    <row r="28" spans="1:5" ht="15">
      <c r="A28" s="31">
        <v>2.5</v>
      </c>
      <c r="B28" s="37" t="s">
        <v>13</v>
      </c>
      <c r="C28" s="28">
        <v>0.2607</v>
      </c>
      <c r="D28" s="7">
        <f>E8</f>
        <v>1136.8</v>
      </c>
      <c r="E28" s="12">
        <f t="shared" si="0"/>
        <v>296.36375999999996</v>
      </c>
    </row>
    <row r="29" spans="1:5" ht="15">
      <c r="A29" s="31">
        <v>2.6</v>
      </c>
      <c r="B29" s="37" t="s">
        <v>39</v>
      </c>
      <c r="C29" s="28">
        <v>0.1465</v>
      </c>
      <c r="D29" s="11">
        <f>E8</f>
        <v>1136.8</v>
      </c>
      <c r="E29" s="12">
        <f t="shared" si="0"/>
        <v>166.54119999999998</v>
      </c>
    </row>
    <row r="30" spans="1:5" ht="23.25">
      <c r="A30" s="31">
        <v>2.7</v>
      </c>
      <c r="B30" s="37" t="s">
        <v>14</v>
      </c>
      <c r="C30" s="28">
        <v>0.0092</v>
      </c>
      <c r="D30" s="7">
        <f>E8</f>
        <v>1136.8</v>
      </c>
      <c r="E30" s="12">
        <f t="shared" si="0"/>
        <v>10.458559999999999</v>
      </c>
    </row>
    <row r="31" spans="1:5" ht="15">
      <c r="A31" s="31">
        <v>2.8</v>
      </c>
      <c r="B31" s="37" t="s">
        <v>137</v>
      </c>
      <c r="C31" s="28"/>
      <c r="D31" s="7">
        <f>D30</f>
        <v>1136.8</v>
      </c>
      <c r="E31" s="12"/>
    </row>
    <row r="32" spans="1:5" ht="15">
      <c r="A32" s="31">
        <v>2.9</v>
      </c>
      <c r="B32" s="37" t="s">
        <v>15</v>
      </c>
      <c r="C32" s="28">
        <v>0.0483</v>
      </c>
      <c r="D32" s="7">
        <f>D31</f>
        <v>1136.8</v>
      </c>
      <c r="E32" s="12">
        <f t="shared" si="0"/>
        <v>54.90744</v>
      </c>
    </row>
    <row r="33" spans="1:5" ht="15">
      <c r="A33" s="38" t="s">
        <v>40</v>
      </c>
      <c r="B33" s="37" t="s">
        <v>16</v>
      </c>
      <c r="C33" s="28">
        <v>0.0144</v>
      </c>
      <c r="D33" s="7">
        <f>D31</f>
        <v>1136.8</v>
      </c>
      <c r="E33" s="12">
        <f t="shared" si="0"/>
        <v>16.36992</v>
      </c>
    </row>
    <row r="34" spans="1:5" ht="15">
      <c r="A34" s="31">
        <v>2.11</v>
      </c>
      <c r="B34" s="37" t="s">
        <v>17</v>
      </c>
      <c r="C34" s="28">
        <v>0.0262</v>
      </c>
      <c r="D34" s="7">
        <f>D31</f>
        <v>1136.8</v>
      </c>
      <c r="E34" s="12">
        <f t="shared" si="0"/>
        <v>29.78416</v>
      </c>
    </row>
    <row r="35" spans="1:5" ht="15">
      <c r="A35" s="31">
        <v>2.12</v>
      </c>
      <c r="B35" s="37" t="s">
        <v>18</v>
      </c>
      <c r="C35" s="28">
        <v>0.0109</v>
      </c>
      <c r="D35" s="7">
        <f>D32</f>
        <v>1136.8</v>
      </c>
      <c r="E35" s="12">
        <f t="shared" si="0"/>
        <v>12.391119999999999</v>
      </c>
    </row>
    <row r="36" spans="1:5" ht="23.25">
      <c r="A36" s="31">
        <v>2.13</v>
      </c>
      <c r="B36" s="37" t="s">
        <v>138</v>
      </c>
      <c r="C36" s="28">
        <v>0.0198</v>
      </c>
      <c r="D36" s="7">
        <f>D35</f>
        <v>1136.8</v>
      </c>
      <c r="E36" s="12">
        <f t="shared" si="0"/>
        <v>22.50864</v>
      </c>
    </row>
    <row r="37" spans="1:5" ht="23.25">
      <c r="A37" s="32">
        <v>3</v>
      </c>
      <c r="B37" s="35" t="s">
        <v>19</v>
      </c>
      <c r="C37" s="27">
        <f>SUM(C38:C40)</f>
        <v>0</v>
      </c>
      <c r="D37" s="7">
        <f>D35</f>
        <v>1136.8</v>
      </c>
      <c r="E37" s="41">
        <f t="shared" si="0"/>
        <v>0</v>
      </c>
    </row>
    <row r="38" spans="1:5" ht="15">
      <c r="A38" s="31">
        <v>3.1</v>
      </c>
      <c r="B38" s="37" t="s">
        <v>20</v>
      </c>
      <c r="C38" s="28"/>
      <c r="D38" s="7">
        <f>D35</f>
        <v>1136.8</v>
      </c>
      <c r="E38" s="12"/>
    </row>
    <row r="39" spans="1:5" ht="15">
      <c r="A39" s="31">
        <v>3.2</v>
      </c>
      <c r="B39" s="37" t="s">
        <v>21</v>
      </c>
      <c r="C39" s="28"/>
      <c r="D39" s="7">
        <f>D36</f>
        <v>1136.8</v>
      </c>
      <c r="E39" s="12"/>
    </row>
    <row r="40" spans="1:5" ht="15">
      <c r="A40" s="31">
        <v>3.3</v>
      </c>
      <c r="B40" s="37" t="s">
        <v>22</v>
      </c>
      <c r="C40" s="28"/>
      <c r="D40" s="7">
        <f>D39</f>
        <v>1136.8</v>
      </c>
      <c r="E40" s="12"/>
    </row>
    <row r="41" spans="1:5" ht="23.25">
      <c r="A41" s="32">
        <v>4</v>
      </c>
      <c r="B41" s="35" t="s">
        <v>23</v>
      </c>
      <c r="C41" s="27">
        <f>SUM(C42:C48)</f>
        <v>2.1536859519999996</v>
      </c>
      <c r="D41" s="7">
        <f>D40</f>
        <v>1136.8</v>
      </c>
      <c r="E41" s="41">
        <f>SUM(E42:E48)</f>
        <v>2448.3101902335998</v>
      </c>
    </row>
    <row r="42" spans="1:5" ht="23.25">
      <c r="A42" s="31">
        <v>4.1</v>
      </c>
      <c r="B42" s="37" t="s">
        <v>41</v>
      </c>
      <c r="C42" s="28">
        <v>1.6994</v>
      </c>
      <c r="D42" s="7">
        <f>D40</f>
        <v>1136.8</v>
      </c>
      <c r="E42" s="12">
        <f t="shared" si="0"/>
        <v>1931.87792</v>
      </c>
    </row>
    <row r="43" spans="1:5" ht="15">
      <c r="A43" s="31">
        <v>4.2</v>
      </c>
      <c r="B43" s="37" t="s">
        <v>115</v>
      </c>
      <c r="C43" s="28">
        <f>C42*0.202</f>
        <v>0.34327880000000005</v>
      </c>
      <c r="D43" s="7">
        <f>D40</f>
        <v>1136.8</v>
      </c>
      <c r="E43" s="12">
        <f t="shared" si="0"/>
        <v>390.23933984</v>
      </c>
    </row>
    <row r="44" spans="1:5" ht="15">
      <c r="A44" s="31">
        <v>4.3</v>
      </c>
      <c r="B44" s="37" t="s">
        <v>24</v>
      </c>
      <c r="C44" s="28">
        <f>(C42+C43)*0.04</f>
        <v>0.081707152</v>
      </c>
      <c r="D44" s="7">
        <f>D40</f>
        <v>1136.8</v>
      </c>
      <c r="E44" s="12">
        <f t="shared" si="0"/>
        <v>92.8846903936</v>
      </c>
    </row>
    <row r="45" spans="1:5" ht="15">
      <c r="A45" s="31">
        <v>4.4</v>
      </c>
      <c r="B45" s="37" t="s">
        <v>139</v>
      </c>
      <c r="C45" s="28">
        <v>0.0157</v>
      </c>
      <c r="D45" s="7">
        <f>D42</f>
        <v>1136.8</v>
      </c>
      <c r="E45" s="12">
        <f t="shared" si="0"/>
        <v>17.847759999999997</v>
      </c>
    </row>
    <row r="46" spans="1:5" ht="15">
      <c r="A46" s="31">
        <v>4.5</v>
      </c>
      <c r="B46" s="37" t="s">
        <v>25</v>
      </c>
      <c r="C46" s="28">
        <v>0.0036000000000000003</v>
      </c>
      <c r="D46" s="7">
        <f>D44</f>
        <v>1136.8</v>
      </c>
      <c r="E46" s="12">
        <f t="shared" si="0"/>
        <v>4.09248</v>
      </c>
    </row>
    <row r="47" spans="1:5" ht="15">
      <c r="A47" s="31">
        <v>4.6</v>
      </c>
      <c r="B47" s="37" t="s">
        <v>26</v>
      </c>
      <c r="C47" s="28">
        <v>0.01</v>
      </c>
      <c r="D47" s="7">
        <f>D44</f>
        <v>1136.8</v>
      </c>
      <c r="E47" s="12">
        <f t="shared" si="0"/>
        <v>11.368</v>
      </c>
    </row>
    <row r="48" spans="1:5" ht="15">
      <c r="A48" s="31">
        <v>4.7</v>
      </c>
      <c r="B48" s="37" t="s">
        <v>42</v>
      </c>
      <c r="C48" s="28"/>
      <c r="D48" s="7">
        <f>D44</f>
        <v>1136.8</v>
      </c>
      <c r="E48" s="12"/>
    </row>
    <row r="49" spans="1:5" ht="15">
      <c r="A49" s="32">
        <v>5</v>
      </c>
      <c r="B49" s="35" t="s">
        <v>27</v>
      </c>
      <c r="C49" s="27">
        <f>SUM(C50:C53)</f>
        <v>0.9473406</v>
      </c>
      <c r="D49" s="7">
        <f>D44</f>
        <v>1136.8</v>
      </c>
      <c r="E49" s="41">
        <f>SUM(E50:E53)</f>
        <v>1076.93887408</v>
      </c>
    </row>
    <row r="50" spans="1:5" ht="23.25">
      <c r="A50" s="31">
        <v>5.1</v>
      </c>
      <c r="B50" s="37" t="s">
        <v>43</v>
      </c>
      <c r="C50" s="28">
        <v>0.4403</v>
      </c>
      <c r="D50" s="7">
        <f>D45</f>
        <v>1136.8</v>
      </c>
      <c r="E50" s="12">
        <f t="shared" si="0"/>
        <v>500.53304</v>
      </c>
    </row>
    <row r="51" spans="1:5" ht="15">
      <c r="A51" s="31">
        <v>5.2</v>
      </c>
      <c r="B51" s="37" t="s">
        <v>115</v>
      </c>
      <c r="C51" s="28">
        <f>C50*0.202</f>
        <v>0.08894060000000001</v>
      </c>
      <c r="D51" s="7">
        <f>D45</f>
        <v>1136.8</v>
      </c>
      <c r="E51" s="12">
        <f t="shared" si="0"/>
        <v>101.10767408000001</v>
      </c>
    </row>
    <row r="52" spans="1:5" ht="15">
      <c r="A52" s="31">
        <v>5.3</v>
      </c>
      <c r="B52" s="37" t="s">
        <v>28</v>
      </c>
      <c r="C52" s="28">
        <v>0.1437</v>
      </c>
      <c r="D52" s="7">
        <f>D45</f>
        <v>1136.8</v>
      </c>
      <c r="E52" s="12">
        <f t="shared" si="0"/>
        <v>163.35816</v>
      </c>
    </row>
    <row r="53" spans="1:5" ht="15">
      <c r="A53" s="31">
        <v>5.4</v>
      </c>
      <c r="B53" s="37" t="s">
        <v>29</v>
      </c>
      <c r="C53" s="28">
        <v>0.2744</v>
      </c>
      <c r="D53" s="7">
        <f>D46</f>
        <v>1136.8</v>
      </c>
      <c r="E53" s="12">
        <v>311.94</v>
      </c>
    </row>
    <row r="54" spans="1:5" ht="15">
      <c r="A54" s="32">
        <v>6</v>
      </c>
      <c r="B54" s="35" t="s">
        <v>44</v>
      </c>
      <c r="C54" s="27">
        <f>C62*13%</f>
        <v>1.2051</v>
      </c>
      <c r="D54" s="7">
        <f>D44</f>
        <v>1136.8</v>
      </c>
      <c r="E54" s="41">
        <f t="shared" si="0"/>
        <v>1369.95768</v>
      </c>
    </row>
    <row r="55" spans="1:5" ht="15">
      <c r="A55" s="36">
        <v>6.1</v>
      </c>
      <c r="B55" s="35" t="s">
        <v>117</v>
      </c>
      <c r="C55" s="27"/>
      <c r="D55" s="7">
        <f>D44</f>
        <v>1136.8</v>
      </c>
      <c r="E55" s="41">
        <f t="shared" si="0"/>
        <v>0</v>
      </c>
    </row>
    <row r="56" spans="1:5" ht="15">
      <c r="A56" s="32">
        <v>7</v>
      </c>
      <c r="B56" s="35" t="s">
        <v>30</v>
      </c>
      <c r="C56" s="27">
        <v>0.009</v>
      </c>
      <c r="D56" s="7">
        <f>D44</f>
        <v>1136.8</v>
      </c>
      <c r="E56" s="41">
        <v>10.22</v>
      </c>
    </row>
    <row r="57" spans="1:5" ht="15">
      <c r="A57" s="32">
        <v>8</v>
      </c>
      <c r="B57" s="35" t="s">
        <v>31</v>
      </c>
      <c r="C57" s="30">
        <f>C56+C54+C49+C41+C37+C23+C12</f>
        <v>9.270009951999999</v>
      </c>
      <c r="D57" s="7">
        <f>D45</f>
        <v>1136.8</v>
      </c>
      <c r="E57" s="41">
        <f>E12+E23+E37+E41+E49+E54+E56</f>
        <v>10538.138193433599</v>
      </c>
    </row>
    <row r="58" spans="1:5" ht="15">
      <c r="A58" s="39">
        <v>9</v>
      </c>
      <c r="B58" s="37" t="s">
        <v>32</v>
      </c>
      <c r="C58" s="28"/>
      <c r="D58" s="7">
        <f>D46</f>
        <v>1136.8</v>
      </c>
      <c r="E58" s="12"/>
    </row>
    <row r="59" spans="1:5" ht="15">
      <c r="A59" s="39">
        <v>10</v>
      </c>
      <c r="B59" s="37" t="s">
        <v>45</v>
      </c>
      <c r="C59" s="28">
        <f>C58*15%</f>
        <v>0</v>
      </c>
      <c r="D59" s="7">
        <f>D49</f>
        <v>1136.8</v>
      </c>
      <c r="E59" s="12"/>
    </row>
    <row r="60" spans="1:5" ht="15">
      <c r="A60" s="32">
        <v>11</v>
      </c>
      <c r="B60" s="55" t="s">
        <v>33</v>
      </c>
      <c r="C60" s="27">
        <f>C57+C58+C59</f>
        <v>9.270009951999999</v>
      </c>
      <c r="D60" s="7">
        <f>D49</f>
        <v>1136.8</v>
      </c>
      <c r="E60" s="41">
        <f>E57+E58+E59</f>
        <v>10538.138193433599</v>
      </c>
    </row>
    <row r="61" spans="1:5" ht="15">
      <c r="A61" s="33"/>
      <c r="B61" s="33"/>
      <c r="C61" s="59"/>
      <c r="D61" s="33"/>
      <c r="E61" s="33"/>
    </row>
    <row r="62" ht="15">
      <c r="C62" s="60">
        <v>9.27</v>
      </c>
    </row>
  </sheetData>
  <sheetProtection/>
  <mergeCells count="8">
    <mergeCell ref="A8:B8"/>
    <mergeCell ref="A9:B9"/>
    <mergeCell ref="A10:B10"/>
    <mergeCell ref="C11:E11"/>
    <mergeCell ref="A1:E1"/>
    <mergeCell ref="A3:E3"/>
    <mergeCell ref="A5:E5"/>
    <mergeCell ref="A7:E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31.421875" style="0" hidden="1" customWidth="1"/>
    <col min="4" max="4" width="19.7109375" style="0" hidden="1" customWidth="1"/>
    <col min="5" max="5" width="28.7109375" style="0" customWidth="1"/>
  </cols>
  <sheetData>
    <row r="1" spans="1:5" ht="36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96" t="s">
        <v>113</v>
      </c>
      <c r="B5" s="96"/>
      <c r="C5" s="96"/>
      <c r="D5" s="96"/>
      <c r="E5" s="96"/>
    </row>
    <row r="6" spans="1:5" ht="15">
      <c r="A6" s="86" t="s">
        <v>1</v>
      </c>
      <c r="B6" s="86"/>
      <c r="C6" s="7"/>
      <c r="D6" s="7"/>
      <c r="E6" s="8">
        <v>3244.2</v>
      </c>
    </row>
    <row r="7" spans="1:5" ht="15">
      <c r="A7" s="86" t="s">
        <v>2</v>
      </c>
      <c r="B7" s="86"/>
      <c r="C7" s="7"/>
      <c r="D7" s="7"/>
      <c r="E7" s="8">
        <v>11.27</v>
      </c>
    </row>
    <row r="8" spans="1:5" ht="15">
      <c r="A8" s="87"/>
      <c r="B8" s="87"/>
      <c r="C8" s="7"/>
      <c r="D8" s="7"/>
      <c r="E8" s="13">
        <f>E6*E7</f>
        <v>36562.134</v>
      </c>
    </row>
    <row r="9" spans="1:5" ht="39.75" customHeight="1">
      <c r="A9" s="9" t="s">
        <v>35</v>
      </c>
      <c r="B9" s="10" t="s">
        <v>3</v>
      </c>
      <c r="C9" s="88" t="s">
        <v>34</v>
      </c>
      <c r="D9" s="88"/>
      <c r="E9" s="88"/>
    </row>
    <row r="10" spans="1:5" ht="23.25">
      <c r="A10" s="34">
        <v>1</v>
      </c>
      <c r="B10" s="35" t="s">
        <v>36</v>
      </c>
      <c r="C10" s="27">
        <f>SUM(C13:C20)</f>
        <v>2.3216834</v>
      </c>
      <c r="D10" s="7">
        <v>3244.2</v>
      </c>
      <c r="E10" s="41">
        <f>C10*D10</f>
        <v>7532.005286279999</v>
      </c>
    </row>
    <row r="11" spans="1:5" ht="15">
      <c r="A11" s="46"/>
      <c r="B11" s="47" t="s">
        <v>4</v>
      </c>
      <c r="C11" s="48"/>
      <c r="D11" s="7">
        <f>E6</f>
        <v>3244.2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f>E6</f>
        <v>3244.2</v>
      </c>
      <c r="E12" s="12">
        <f aca="true" t="shared" si="0" ref="E12:E56">C12*D12</f>
        <v>5423.32914</v>
      </c>
    </row>
    <row r="13" spans="1:5" ht="15">
      <c r="A13" s="2"/>
      <c r="B13" s="4" t="s">
        <v>5</v>
      </c>
      <c r="C13" s="6">
        <v>1.6717</v>
      </c>
      <c r="D13" s="7">
        <f>E6</f>
        <v>3244.2</v>
      </c>
      <c r="E13" s="12">
        <f t="shared" si="0"/>
        <v>5423.32914</v>
      </c>
    </row>
    <row r="14" spans="1:5" ht="15">
      <c r="A14" s="2"/>
      <c r="B14" s="4" t="s">
        <v>6</v>
      </c>
      <c r="C14" s="6"/>
      <c r="D14" s="7">
        <f>E6</f>
        <v>3244.2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f>E6</f>
        <v>3244.2</v>
      </c>
      <c r="E15" s="12">
        <f t="shared" si="0"/>
        <v>1095.51248628</v>
      </c>
    </row>
    <row r="16" spans="1:5" ht="23.25">
      <c r="A16" s="2">
        <v>1.3</v>
      </c>
      <c r="B16" s="4" t="s">
        <v>134</v>
      </c>
      <c r="C16" s="6">
        <v>0.0143</v>
      </c>
      <c r="D16" s="7">
        <f>E6</f>
        <v>3244.2</v>
      </c>
      <c r="E16" s="12">
        <f t="shared" si="0"/>
        <v>46.39206</v>
      </c>
    </row>
    <row r="17" spans="1:5" ht="15">
      <c r="A17" s="2">
        <v>1.4</v>
      </c>
      <c r="B17" s="37" t="s">
        <v>7</v>
      </c>
      <c r="C17" s="28"/>
      <c r="D17" s="7">
        <f>E6</f>
        <v>3244.2</v>
      </c>
      <c r="E17" s="12"/>
    </row>
    <row r="18" spans="1:5" ht="15">
      <c r="A18" s="2">
        <v>1.5</v>
      </c>
      <c r="B18" s="37" t="s">
        <v>8</v>
      </c>
      <c r="C18" s="28">
        <v>0.0816</v>
      </c>
      <c r="D18" s="7">
        <f>E6</f>
        <v>3244.2</v>
      </c>
      <c r="E18" s="12">
        <f t="shared" si="0"/>
        <v>264.72672</v>
      </c>
    </row>
    <row r="19" spans="1:5" ht="15">
      <c r="A19" s="2">
        <v>1.6</v>
      </c>
      <c r="B19" s="37" t="s">
        <v>135</v>
      </c>
      <c r="C19" s="28">
        <v>0.1164</v>
      </c>
      <c r="D19" s="7">
        <f>E6</f>
        <v>3244.2</v>
      </c>
      <c r="E19" s="12">
        <f t="shared" si="0"/>
        <v>377.62487999999996</v>
      </c>
    </row>
    <row r="20" spans="1:5" ht="15">
      <c r="A20" s="2">
        <v>1.7</v>
      </c>
      <c r="B20" s="37" t="s">
        <v>136</v>
      </c>
      <c r="C20" s="49">
        <v>0.1</v>
      </c>
      <c r="D20" s="7">
        <f>E6</f>
        <v>3244.2</v>
      </c>
      <c r="E20" s="12">
        <f t="shared" si="0"/>
        <v>324.42</v>
      </c>
    </row>
    <row r="21" spans="1:5" ht="15">
      <c r="A21" s="32">
        <v>2</v>
      </c>
      <c r="B21" s="35" t="s">
        <v>9</v>
      </c>
      <c r="C21" s="27">
        <f>SUM(C22:C34)</f>
        <v>2.1762</v>
      </c>
      <c r="D21" s="7">
        <f>E6</f>
        <v>3244.2</v>
      </c>
      <c r="E21" s="41">
        <f t="shared" si="0"/>
        <v>7060.02804</v>
      </c>
    </row>
    <row r="22" spans="1:5" ht="15">
      <c r="A22" s="31">
        <v>2.1</v>
      </c>
      <c r="B22" s="37" t="s">
        <v>10</v>
      </c>
      <c r="C22" s="28">
        <v>0.6191</v>
      </c>
      <c r="D22" s="7">
        <f>E6</f>
        <v>3244.2</v>
      </c>
      <c r="E22" s="12">
        <f t="shared" si="0"/>
        <v>2008.4842199999998</v>
      </c>
    </row>
    <row r="23" spans="1:5" ht="15">
      <c r="A23" s="31">
        <v>2.2</v>
      </c>
      <c r="B23" s="37" t="s">
        <v>11</v>
      </c>
      <c r="C23" s="28">
        <v>0.2333</v>
      </c>
      <c r="D23" s="7">
        <f>E6</f>
        <v>3244.2</v>
      </c>
      <c r="E23" s="12">
        <f t="shared" si="0"/>
        <v>756.87186</v>
      </c>
    </row>
    <row r="24" spans="1:5" ht="15">
      <c r="A24" s="31">
        <v>2.3</v>
      </c>
      <c r="B24" s="37" t="s">
        <v>12</v>
      </c>
      <c r="C24" s="28">
        <v>0.6167</v>
      </c>
      <c r="D24" s="7">
        <f>E6</f>
        <v>3244.2</v>
      </c>
      <c r="E24" s="12">
        <f t="shared" si="0"/>
        <v>2000.69814</v>
      </c>
    </row>
    <row r="25" spans="1:5" ht="23.25">
      <c r="A25" s="31">
        <v>2.4</v>
      </c>
      <c r="B25" s="37" t="s">
        <v>38</v>
      </c>
      <c r="C25" s="28">
        <v>0.0334</v>
      </c>
      <c r="D25" s="7">
        <f>E6</f>
        <v>3244.2</v>
      </c>
      <c r="E25" s="12">
        <f t="shared" si="0"/>
        <v>108.35628</v>
      </c>
    </row>
    <row r="26" spans="1:5" ht="15">
      <c r="A26" s="31">
        <v>2.5</v>
      </c>
      <c r="B26" s="37" t="s">
        <v>13</v>
      </c>
      <c r="C26" s="28">
        <v>0.2607</v>
      </c>
      <c r="D26" s="7">
        <f>E6</f>
        <v>3244.2</v>
      </c>
      <c r="E26" s="12">
        <f t="shared" si="0"/>
        <v>845.76294</v>
      </c>
    </row>
    <row r="27" spans="1:5" ht="15">
      <c r="A27" s="31">
        <v>2.6</v>
      </c>
      <c r="B27" s="37" t="s">
        <v>39</v>
      </c>
      <c r="C27" s="28">
        <v>0.0834</v>
      </c>
      <c r="D27" s="11">
        <f>E6</f>
        <v>3244.2</v>
      </c>
      <c r="E27" s="12">
        <f t="shared" si="0"/>
        <v>270.56628</v>
      </c>
    </row>
    <row r="28" spans="1:5" ht="23.25">
      <c r="A28" s="31">
        <v>2.7</v>
      </c>
      <c r="B28" s="37" t="s">
        <v>14</v>
      </c>
      <c r="C28" s="28">
        <v>0.0092</v>
      </c>
      <c r="D28" s="7">
        <f>E6</f>
        <v>3244.2</v>
      </c>
      <c r="E28" s="12">
        <f t="shared" si="0"/>
        <v>29.846639999999997</v>
      </c>
    </row>
    <row r="29" spans="1:5" ht="15">
      <c r="A29" s="31">
        <v>2.8</v>
      </c>
      <c r="B29" s="37" t="s">
        <v>137</v>
      </c>
      <c r="C29" s="28">
        <v>0.1347</v>
      </c>
      <c r="D29" s="7">
        <f>D28</f>
        <v>3244.2</v>
      </c>
      <c r="E29" s="12">
        <f t="shared" si="0"/>
        <v>436.99373999999995</v>
      </c>
    </row>
    <row r="30" spans="1:5" ht="15">
      <c r="A30" s="31">
        <v>2.9</v>
      </c>
      <c r="B30" s="37" t="s">
        <v>15</v>
      </c>
      <c r="C30" s="28">
        <v>0.0483</v>
      </c>
      <c r="D30" s="7">
        <f>D29</f>
        <v>3244.2</v>
      </c>
      <c r="E30" s="12">
        <f t="shared" si="0"/>
        <v>156.69486</v>
      </c>
    </row>
    <row r="31" spans="1:5" ht="15">
      <c r="A31" s="38" t="s">
        <v>40</v>
      </c>
      <c r="B31" s="37" t="s">
        <v>16</v>
      </c>
      <c r="C31" s="28">
        <v>0.0144</v>
      </c>
      <c r="D31" s="7">
        <f>D29</f>
        <v>3244.2</v>
      </c>
      <c r="E31" s="12">
        <f t="shared" si="0"/>
        <v>46.71648</v>
      </c>
    </row>
    <row r="32" spans="1:5" ht="15">
      <c r="A32" s="31">
        <v>2.11</v>
      </c>
      <c r="B32" s="37" t="s">
        <v>17</v>
      </c>
      <c r="C32" s="28">
        <v>0.0542</v>
      </c>
      <c r="D32" s="7">
        <f>D29</f>
        <v>3244.2</v>
      </c>
      <c r="E32" s="12">
        <f t="shared" si="0"/>
        <v>175.83563999999998</v>
      </c>
    </row>
    <row r="33" spans="1:5" ht="15">
      <c r="A33" s="31">
        <v>2.12</v>
      </c>
      <c r="B33" s="37" t="s">
        <v>18</v>
      </c>
      <c r="C33" s="28">
        <v>0.049</v>
      </c>
      <c r="D33" s="7">
        <f>D30</f>
        <v>3244.2</v>
      </c>
      <c r="E33" s="12">
        <f t="shared" si="0"/>
        <v>158.9658</v>
      </c>
    </row>
    <row r="34" spans="1:5" ht="23.25">
      <c r="A34" s="31">
        <v>2.13</v>
      </c>
      <c r="B34" s="37" t="s">
        <v>138</v>
      </c>
      <c r="C34" s="28">
        <v>0.0198</v>
      </c>
      <c r="D34" s="7">
        <f>D33</f>
        <v>3244.2</v>
      </c>
      <c r="E34" s="12">
        <f t="shared" si="0"/>
        <v>64.23516000000001</v>
      </c>
    </row>
    <row r="35" spans="1:5" ht="23.25">
      <c r="A35" s="32">
        <v>3</v>
      </c>
      <c r="B35" s="35" t="s">
        <v>19</v>
      </c>
      <c r="C35" s="27">
        <f>SUM(C36:C38)</f>
        <v>0</v>
      </c>
      <c r="D35" s="7">
        <f>D33</f>
        <v>3244.2</v>
      </c>
      <c r="E35" s="41">
        <f t="shared" si="0"/>
        <v>0</v>
      </c>
    </row>
    <row r="36" spans="1:5" ht="15">
      <c r="A36" s="31">
        <v>3.1</v>
      </c>
      <c r="B36" s="37" t="s">
        <v>20</v>
      </c>
      <c r="C36" s="28"/>
      <c r="D36" s="7">
        <f>D33</f>
        <v>3244.2</v>
      </c>
      <c r="E36" s="12"/>
    </row>
    <row r="37" spans="1:5" ht="15">
      <c r="A37" s="31">
        <v>3.2</v>
      </c>
      <c r="B37" s="37" t="s">
        <v>21</v>
      </c>
      <c r="C37" s="28"/>
      <c r="D37" s="7">
        <f>D34</f>
        <v>3244.2</v>
      </c>
      <c r="E37" s="12"/>
    </row>
    <row r="38" spans="1:5" ht="15">
      <c r="A38" s="31">
        <v>3.3</v>
      </c>
      <c r="B38" s="37" t="s">
        <v>22</v>
      </c>
      <c r="C38" s="28"/>
      <c r="D38" s="7">
        <f>D37</f>
        <v>3244.2</v>
      </c>
      <c r="E38" s="12"/>
    </row>
    <row r="39" spans="1:5" ht="23.25">
      <c r="A39" s="32">
        <v>4</v>
      </c>
      <c r="B39" s="35" t="s">
        <v>23</v>
      </c>
      <c r="C39" s="27">
        <f>SUM(C40:C46)</f>
        <v>2.8262796199999998</v>
      </c>
      <c r="D39" s="7">
        <f>D38</f>
        <v>3244.2</v>
      </c>
      <c r="E39" s="41">
        <f t="shared" si="0"/>
        <v>9169.016343203999</v>
      </c>
    </row>
    <row r="40" spans="1:5" ht="23.25">
      <c r="A40" s="31">
        <v>4.1</v>
      </c>
      <c r="B40" s="37" t="s">
        <v>41</v>
      </c>
      <c r="C40" s="28">
        <v>1.8294</v>
      </c>
      <c r="D40" s="7">
        <f>D38</f>
        <v>3244.2</v>
      </c>
      <c r="E40" s="12">
        <f t="shared" si="0"/>
        <v>5934.939479999999</v>
      </c>
    </row>
    <row r="41" spans="1:5" ht="15">
      <c r="A41" s="31">
        <v>4.2</v>
      </c>
      <c r="B41" s="37" t="s">
        <v>115</v>
      </c>
      <c r="C41" s="28">
        <f>C40*0.202</f>
        <v>0.3695388</v>
      </c>
      <c r="D41" s="7">
        <f>D38</f>
        <v>3244.2</v>
      </c>
      <c r="E41" s="12">
        <f t="shared" si="0"/>
        <v>1198.85777496</v>
      </c>
    </row>
    <row r="42" spans="1:5" ht="15">
      <c r="A42" s="31">
        <v>4.3</v>
      </c>
      <c r="B42" s="37" t="s">
        <v>24</v>
      </c>
      <c r="C42" s="28">
        <f>(C40+C41)*0.15</f>
        <v>0.32984082</v>
      </c>
      <c r="D42" s="7">
        <f>D38</f>
        <v>3244.2</v>
      </c>
      <c r="E42" s="12">
        <f t="shared" si="0"/>
        <v>1070.0695882439998</v>
      </c>
    </row>
    <row r="43" spans="1:5" ht="15">
      <c r="A43" s="31">
        <v>4.4</v>
      </c>
      <c r="B43" s="37" t="s">
        <v>139</v>
      </c>
      <c r="C43" s="28">
        <v>0.0157</v>
      </c>
      <c r="D43" s="7">
        <f>D40</f>
        <v>3244.2</v>
      </c>
      <c r="E43" s="12">
        <f t="shared" si="0"/>
        <v>50.93393999999999</v>
      </c>
    </row>
    <row r="44" spans="1:5" ht="15">
      <c r="A44" s="31">
        <v>4.5</v>
      </c>
      <c r="B44" s="37" t="s">
        <v>25</v>
      </c>
      <c r="C44" s="28">
        <v>0.0036000000000000003</v>
      </c>
      <c r="D44" s="7">
        <f>D42</f>
        <v>3244.2</v>
      </c>
      <c r="E44" s="12">
        <f t="shared" si="0"/>
        <v>11.679120000000001</v>
      </c>
    </row>
    <row r="45" spans="1:5" ht="15">
      <c r="A45" s="31">
        <v>4.6</v>
      </c>
      <c r="B45" s="37" t="s">
        <v>26</v>
      </c>
      <c r="C45" s="28">
        <v>0.083</v>
      </c>
      <c r="D45" s="7">
        <f>D42</f>
        <v>3244.2</v>
      </c>
      <c r="E45" s="12">
        <f t="shared" si="0"/>
        <v>269.2686</v>
      </c>
    </row>
    <row r="46" spans="1:5" ht="15">
      <c r="A46" s="31">
        <v>4.7</v>
      </c>
      <c r="B46" s="37" t="s">
        <v>42</v>
      </c>
      <c r="C46" s="28">
        <v>0.1952</v>
      </c>
      <c r="D46" s="7">
        <f>D42</f>
        <v>3244.2</v>
      </c>
      <c r="E46" s="12">
        <f t="shared" si="0"/>
        <v>633.26784</v>
      </c>
    </row>
    <row r="47" spans="1:5" ht="15">
      <c r="A47" s="32">
        <v>5</v>
      </c>
      <c r="B47" s="35" t="s">
        <v>27</v>
      </c>
      <c r="C47" s="27">
        <f>SUM(C48:C51)</f>
        <v>1.1244524</v>
      </c>
      <c r="D47" s="7">
        <f>D42</f>
        <v>3244.2</v>
      </c>
      <c r="E47" s="41">
        <f t="shared" si="0"/>
        <v>3647.9484760799996</v>
      </c>
    </row>
    <row r="48" spans="1:5" ht="23.25">
      <c r="A48" s="31">
        <v>5.1</v>
      </c>
      <c r="B48" s="37" t="s">
        <v>43</v>
      </c>
      <c r="C48" s="28">
        <v>0.5562</v>
      </c>
      <c r="D48" s="7">
        <f>D43</f>
        <v>3244.2</v>
      </c>
      <c r="E48" s="12">
        <f t="shared" si="0"/>
        <v>1804.4240399999999</v>
      </c>
    </row>
    <row r="49" spans="1:5" ht="15">
      <c r="A49" s="31">
        <v>5.2</v>
      </c>
      <c r="B49" s="37" t="s">
        <v>115</v>
      </c>
      <c r="C49" s="28">
        <f>C48*0.202</f>
        <v>0.11235240000000002</v>
      </c>
      <c r="D49" s="7">
        <f>D43</f>
        <v>3244.2</v>
      </c>
      <c r="E49" s="12">
        <f t="shared" si="0"/>
        <v>364.49365608000005</v>
      </c>
    </row>
    <row r="50" spans="1:5" ht="15">
      <c r="A50" s="31">
        <v>5.3</v>
      </c>
      <c r="B50" s="37" t="s">
        <v>28</v>
      </c>
      <c r="C50" s="28">
        <v>0.1815</v>
      </c>
      <c r="D50" s="7">
        <f>D43</f>
        <v>3244.2</v>
      </c>
      <c r="E50" s="12">
        <f t="shared" si="0"/>
        <v>588.8222999999999</v>
      </c>
    </row>
    <row r="51" spans="1:5" ht="15">
      <c r="A51" s="31">
        <v>5.4</v>
      </c>
      <c r="B51" s="37" t="s">
        <v>29</v>
      </c>
      <c r="C51" s="28">
        <v>0.2744</v>
      </c>
      <c r="D51" s="7">
        <f>D44</f>
        <v>3244.2</v>
      </c>
      <c r="E51" s="12">
        <f t="shared" si="0"/>
        <v>890.2084799999999</v>
      </c>
    </row>
    <row r="52" spans="1:5" ht="15">
      <c r="A52" s="32">
        <v>6</v>
      </c>
      <c r="B52" s="35" t="s">
        <v>44</v>
      </c>
      <c r="C52" s="27">
        <f>C60*18.5%</f>
        <v>2.08495</v>
      </c>
      <c r="D52" s="7">
        <f>D42</f>
        <v>3244.2</v>
      </c>
      <c r="E52" s="41">
        <f t="shared" si="0"/>
        <v>6763.99479</v>
      </c>
    </row>
    <row r="53" spans="1:5" ht="15">
      <c r="A53" s="36">
        <v>6.1</v>
      </c>
      <c r="B53" s="35" t="s">
        <v>117</v>
      </c>
      <c r="C53" s="27">
        <f>C60*9.85%</f>
        <v>1.1100949999999998</v>
      </c>
      <c r="D53" s="7">
        <f>D42</f>
        <v>3244.2</v>
      </c>
      <c r="E53" s="41">
        <f t="shared" si="0"/>
        <v>3601.370198999999</v>
      </c>
    </row>
    <row r="54" spans="1:5" ht="15">
      <c r="A54" s="32">
        <v>7</v>
      </c>
      <c r="B54" s="35" t="s">
        <v>30</v>
      </c>
      <c r="C54" s="27">
        <v>0.009</v>
      </c>
      <c r="D54" s="7">
        <f>D42</f>
        <v>3244.2</v>
      </c>
      <c r="E54" s="41">
        <f t="shared" si="0"/>
        <v>29.197799999999997</v>
      </c>
    </row>
    <row r="55" spans="1:5" ht="15">
      <c r="A55" s="32">
        <v>8</v>
      </c>
      <c r="B55" s="35" t="s">
        <v>31</v>
      </c>
      <c r="C55" s="30">
        <f>C54+C52+C47+C39+C35+C21+C10</f>
        <v>10.542565419999999</v>
      </c>
      <c r="D55" s="7">
        <f>D43</f>
        <v>3244.2</v>
      </c>
      <c r="E55" s="41">
        <f>E10+E21+E35+E39+E47+E52+E54</f>
        <v>34202.190735564</v>
      </c>
    </row>
    <row r="56" spans="1:5" ht="15">
      <c r="A56" s="39">
        <v>9</v>
      </c>
      <c r="B56" s="37" t="s">
        <v>32</v>
      </c>
      <c r="C56" s="28">
        <v>0.6326</v>
      </c>
      <c r="D56" s="7">
        <f>D44</f>
        <v>3244.2</v>
      </c>
      <c r="E56" s="12">
        <f t="shared" si="0"/>
        <v>2052.28092</v>
      </c>
    </row>
    <row r="57" spans="1:5" ht="15">
      <c r="A57" s="39">
        <v>10</v>
      </c>
      <c r="B57" s="37" t="s">
        <v>45</v>
      </c>
      <c r="C57" s="28">
        <v>0.0948</v>
      </c>
      <c r="D57" s="7">
        <f>D47</f>
        <v>3244.2</v>
      </c>
      <c r="E57" s="12">
        <v>307.66</v>
      </c>
    </row>
    <row r="58" spans="1:5" ht="15">
      <c r="A58" s="32">
        <v>11</v>
      </c>
      <c r="B58" s="55" t="s">
        <v>33</v>
      </c>
      <c r="C58" s="27">
        <f>C55+C56+C57</f>
        <v>11.269965419999998</v>
      </c>
      <c r="D58" s="7">
        <f>D47</f>
        <v>3244.2</v>
      </c>
      <c r="E58" s="41">
        <f>E55+E56+E57</f>
        <v>36562.131655564</v>
      </c>
    </row>
    <row r="59" spans="1:5" ht="15">
      <c r="A59" s="56"/>
      <c r="B59" s="57"/>
      <c r="C59" s="70"/>
      <c r="D59" s="71"/>
      <c r="E59" s="72"/>
    </row>
    <row r="60" spans="1:5" ht="15">
      <c r="A60" s="56"/>
      <c r="B60" s="56"/>
      <c r="C60" s="73">
        <v>11.27</v>
      </c>
      <c r="D60" s="71"/>
      <c r="E60" s="72"/>
    </row>
  </sheetData>
  <sheetProtection/>
  <mergeCells count="7"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28125" style="0" customWidth="1"/>
    <col min="3" max="3" width="18.28125" style="0" hidden="1" customWidth="1"/>
    <col min="4" max="4" width="21.7109375" style="0" hidden="1" customWidth="1"/>
    <col min="5" max="5" width="32.8515625" style="0" customWidth="1"/>
  </cols>
  <sheetData>
    <row r="1" spans="1:5" ht="39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114</v>
      </c>
      <c r="B5" s="83"/>
      <c r="C5" s="83"/>
      <c r="D5" s="83"/>
      <c r="E5" s="83"/>
    </row>
    <row r="7" spans="1:5" ht="15">
      <c r="A7" s="86" t="s">
        <v>1</v>
      </c>
      <c r="B7" s="86"/>
      <c r="C7" s="7"/>
      <c r="D7" s="7"/>
      <c r="E7" s="8">
        <v>3202.7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36094.429</v>
      </c>
    </row>
    <row r="10" spans="1:5" ht="4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3202.7</v>
      </c>
      <c r="E11" s="41">
        <f>C11*D11</f>
        <v>7435.65542518</v>
      </c>
    </row>
    <row r="12" spans="1:5" ht="15">
      <c r="A12" s="46"/>
      <c r="B12" s="47" t="s">
        <v>4</v>
      </c>
      <c r="C12" s="48"/>
      <c r="D12" s="7">
        <f>E7</f>
        <v>3202.7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3202.7</v>
      </c>
      <c r="E13" s="12">
        <f aca="true" t="shared" si="0" ref="E13:E57">C13*D13</f>
        <v>5353.953589999999</v>
      </c>
    </row>
    <row r="14" spans="1:5" ht="15">
      <c r="A14" s="2"/>
      <c r="B14" s="4" t="s">
        <v>5</v>
      </c>
      <c r="C14" s="6">
        <v>1.6717</v>
      </c>
      <c r="D14" s="7">
        <f>E7</f>
        <v>3202.7</v>
      </c>
      <c r="E14" s="12">
        <f t="shared" si="0"/>
        <v>5353.953589999999</v>
      </c>
    </row>
    <row r="15" spans="1:5" ht="15">
      <c r="A15" s="2"/>
      <c r="B15" s="4" t="s">
        <v>6</v>
      </c>
      <c r="C15" s="6"/>
      <c r="D15" s="7">
        <f>E7</f>
        <v>3202.7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3202.7</v>
      </c>
      <c r="E16" s="12">
        <f t="shared" si="0"/>
        <v>1081.49862518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3202.7</v>
      </c>
      <c r="E17" s="12">
        <f t="shared" si="0"/>
        <v>45.79861</v>
      </c>
    </row>
    <row r="18" spans="1:5" ht="15">
      <c r="A18" s="2">
        <v>1.4</v>
      </c>
      <c r="B18" s="37" t="s">
        <v>7</v>
      </c>
      <c r="C18" s="28"/>
      <c r="D18" s="7">
        <f>E7</f>
        <v>3202.7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3202.7</v>
      </c>
      <c r="E19" s="12">
        <f t="shared" si="0"/>
        <v>261.34032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3202.7</v>
      </c>
      <c r="E20" s="12">
        <f t="shared" si="0"/>
        <v>372.79428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3202.7</v>
      </c>
      <c r="E21" s="12">
        <f t="shared" si="0"/>
        <v>320.27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3202.7</v>
      </c>
      <c r="E22" s="41">
        <f t="shared" si="0"/>
        <v>6969.71574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3202.7</v>
      </c>
      <c r="E23" s="12">
        <f t="shared" si="0"/>
        <v>1982.7915699999999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3202.7</v>
      </c>
      <c r="E24" s="12">
        <f t="shared" si="0"/>
        <v>747.1899099999999</v>
      </c>
    </row>
    <row r="25" spans="1:5" ht="23.25">
      <c r="A25" s="31">
        <v>2.3</v>
      </c>
      <c r="B25" s="37" t="s">
        <v>12</v>
      </c>
      <c r="C25" s="28">
        <v>0.6167</v>
      </c>
      <c r="D25" s="7">
        <f>E7</f>
        <v>3202.7</v>
      </c>
      <c r="E25" s="12">
        <f t="shared" si="0"/>
        <v>1975.10509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3202.7</v>
      </c>
      <c r="E26" s="12">
        <f t="shared" si="0"/>
        <v>106.97017999999998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3202.7</v>
      </c>
      <c r="E27" s="12">
        <f t="shared" si="0"/>
        <v>834.9438899999999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3202.7</v>
      </c>
      <c r="E28" s="12">
        <f t="shared" si="0"/>
        <v>267.10518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3202.7</v>
      </c>
      <c r="E29" s="12">
        <f t="shared" si="0"/>
        <v>29.46484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3202.7</v>
      </c>
      <c r="E30" s="12">
        <f t="shared" si="0"/>
        <v>431.4036899999999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3202.7</v>
      </c>
      <c r="E31" s="12">
        <f t="shared" si="0"/>
        <v>154.69040999999999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3202.7</v>
      </c>
      <c r="E32" s="12">
        <f t="shared" si="0"/>
        <v>46.11888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3202.7</v>
      </c>
      <c r="E33" s="12">
        <f t="shared" si="0"/>
        <v>173.58633999999998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3202.7</v>
      </c>
      <c r="E34" s="12">
        <f t="shared" si="0"/>
        <v>156.9323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3202.7</v>
      </c>
      <c r="E35" s="12">
        <f t="shared" si="0"/>
        <v>63.41346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3202.7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3202.7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3202.7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3202.7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3202.7</v>
      </c>
      <c r="E40" s="41">
        <f t="shared" si="0"/>
        <v>9051.725738973999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3202.7</v>
      </c>
      <c r="E41" s="12">
        <f t="shared" si="0"/>
        <v>5859.01938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3202.7</v>
      </c>
      <c r="E42" s="12">
        <f t="shared" si="0"/>
        <v>1183.5219147599998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3202.7</v>
      </c>
      <c r="E43" s="12">
        <f t="shared" si="0"/>
        <v>1056.3811942139998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3202.7</v>
      </c>
      <c r="E44" s="12">
        <f t="shared" si="0"/>
        <v>50.28238999999999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3202.7</v>
      </c>
      <c r="E45" s="12">
        <f t="shared" si="0"/>
        <v>11.529720000000001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3202.7</v>
      </c>
      <c r="E46" s="12">
        <f t="shared" si="0"/>
        <v>265.8241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3202.7</v>
      </c>
      <c r="E47" s="12">
        <f t="shared" si="0"/>
        <v>625.16704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3202.7</v>
      </c>
      <c r="E48" s="41">
        <f t="shared" si="0"/>
        <v>3601.2837014799998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3202.7</v>
      </c>
      <c r="E49" s="12">
        <f t="shared" si="0"/>
        <v>1781.34174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3202.7</v>
      </c>
      <c r="E50" s="12">
        <f t="shared" si="0"/>
        <v>359.83103148000004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3202.7</v>
      </c>
      <c r="E51" s="12">
        <f t="shared" si="0"/>
        <v>581.29005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3202.7</v>
      </c>
      <c r="E52" s="12">
        <f t="shared" si="0"/>
        <v>878.8208799999999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3202.7</v>
      </c>
      <c r="E53" s="41">
        <f t="shared" si="0"/>
        <v>6677.469365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3202.7</v>
      </c>
      <c r="E54" s="41">
        <f t="shared" si="0"/>
        <v>3555.3012564999995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3202.7</v>
      </c>
      <c r="E55" s="41">
        <f t="shared" si="0"/>
        <v>28.824299999999997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3202.7</v>
      </c>
      <c r="E56" s="41">
        <f>E11+E22+E36+E40+E48+E53+E55</f>
        <v>33764.674270634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3202.7</v>
      </c>
      <c r="E57" s="12">
        <f t="shared" si="0"/>
        <v>2026.02802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3202.7</v>
      </c>
      <c r="E58" s="12">
        <v>303.73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D48</f>
        <v>3202.7</v>
      </c>
      <c r="E59" s="41">
        <f>E56+E57+E58</f>
        <v>36094.432290634</v>
      </c>
    </row>
    <row r="60" ht="15">
      <c r="C60" s="59"/>
    </row>
    <row r="61" ht="15">
      <c r="C61" s="60">
        <v>11.27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140625" style="0" customWidth="1"/>
    <col min="3" max="3" width="17.00390625" style="0" hidden="1" customWidth="1"/>
    <col min="4" max="4" width="13.28125" style="0" hidden="1" customWidth="1"/>
    <col min="5" max="5" width="25.421875" style="0" customWidth="1"/>
  </cols>
  <sheetData>
    <row r="1" spans="1:5" ht="43.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133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5675.4</v>
      </c>
    </row>
    <row r="8" spans="1:5" ht="15">
      <c r="A8" s="86" t="s">
        <v>2</v>
      </c>
      <c r="B8" s="86"/>
      <c r="C8" s="7"/>
      <c r="D8" s="7"/>
      <c r="E8" s="8">
        <v>14.37</v>
      </c>
    </row>
    <row r="9" spans="1:5" ht="15">
      <c r="A9" s="87"/>
      <c r="B9" s="87"/>
      <c r="C9" s="7"/>
      <c r="D9" s="7"/>
      <c r="E9" s="13">
        <f>E7*E8</f>
        <v>81555.49799999999</v>
      </c>
    </row>
    <row r="10" spans="1:5" ht="42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2.2688032000000002</v>
      </c>
      <c r="D11" s="7">
        <v>5675.4</v>
      </c>
      <c r="E11" s="41">
        <f aca="true" t="shared" si="0" ref="E11:E57">C11*D11</f>
        <v>12876.36568128</v>
      </c>
    </row>
    <row r="12" spans="1:5" ht="15">
      <c r="A12" s="46"/>
      <c r="B12" s="47" t="s">
        <v>4</v>
      </c>
      <c r="C12" s="61"/>
      <c r="D12" s="7">
        <f>E7</f>
        <v>5675.4</v>
      </c>
      <c r="E12" s="12">
        <f t="shared" si="0"/>
        <v>0</v>
      </c>
    </row>
    <row r="13" spans="1:5" ht="15">
      <c r="A13" s="3">
        <v>1.1</v>
      </c>
      <c r="B13" s="4" t="s">
        <v>37</v>
      </c>
      <c r="C13" s="5">
        <f>C14+C15</f>
        <v>1.6916000000000002</v>
      </c>
      <c r="D13" s="7">
        <f>E7</f>
        <v>5675.4</v>
      </c>
      <c r="E13" s="12">
        <f t="shared" si="0"/>
        <v>9600.506640000001</v>
      </c>
    </row>
    <row r="14" spans="1:5" ht="15">
      <c r="A14" s="2"/>
      <c r="B14" s="4" t="s">
        <v>5</v>
      </c>
      <c r="C14" s="6">
        <v>1.0075</v>
      </c>
      <c r="D14" s="7">
        <f>E7</f>
        <v>5675.4</v>
      </c>
      <c r="E14" s="12">
        <f t="shared" si="0"/>
        <v>5717.9655</v>
      </c>
    </row>
    <row r="15" spans="1:5" ht="15">
      <c r="A15" s="2"/>
      <c r="B15" s="4" t="s">
        <v>6</v>
      </c>
      <c r="C15" s="6">
        <v>0.6841</v>
      </c>
      <c r="D15" s="7">
        <f>E7</f>
        <v>5675.4</v>
      </c>
      <c r="E15" s="12">
        <f t="shared" si="0"/>
        <v>3882.54114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7">
        <f>E7</f>
        <v>5675.4</v>
      </c>
      <c r="E16" s="12">
        <f t="shared" si="0"/>
        <v>1939.30234128</v>
      </c>
    </row>
    <row r="17" spans="1:5" ht="23.25">
      <c r="A17" s="2">
        <v>1.3</v>
      </c>
      <c r="B17" s="4" t="s">
        <v>134</v>
      </c>
      <c r="C17" s="6">
        <v>0.0087</v>
      </c>
      <c r="D17" s="7">
        <f>E7</f>
        <v>5675.4</v>
      </c>
      <c r="E17" s="12">
        <f t="shared" si="0"/>
        <v>49.37597999999999</v>
      </c>
    </row>
    <row r="18" spans="1:5" ht="15">
      <c r="A18" s="2">
        <v>1.4</v>
      </c>
      <c r="B18" s="37" t="s">
        <v>7</v>
      </c>
      <c r="C18" s="28">
        <v>0.0012</v>
      </c>
      <c r="D18" s="7">
        <f>E7</f>
        <v>5675.4</v>
      </c>
      <c r="E18" s="12">
        <f t="shared" si="0"/>
        <v>6.810479999999999</v>
      </c>
    </row>
    <row r="19" spans="1:5" ht="15">
      <c r="A19" s="2">
        <v>1.5</v>
      </c>
      <c r="B19" s="37" t="s">
        <v>8</v>
      </c>
      <c r="C19" s="28">
        <v>0.0816</v>
      </c>
      <c r="D19" s="7">
        <f>E7</f>
        <v>5675.4</v>
      </c>
      <c r="E19" s="12">
        <f t="shared" si="0"/>
        <v>463.11264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5675.4</v>
      </c>
      <c r="E20" s="12">
        <f t="shared" si="0"/>
        <v>660.6165599999999</v>
      </c>
    </row>
    <row r="21" spans="1:5" ht="15">
      <c r="A21" s="2">
        <v>1.7</v>
      </c>
      <c r="B21" s="37" t="s">
        <v>136</v>
      </c>
      <c r="C21" s="49">
        <v>0.0276</v>
      </c>
      <c r="D21" s="7">
        <f>E7</f>
        <v>5675.4</v>
      </c>
      <c r="E21" s="12">
        <f t="shared" si="0"/>
        <v>156.64103999999998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f>E7</f>
        <v>5675.4</v>
      </c>
      <c r="E22" s="41">
        <f t="shared" si="0"/>
        <v>15703.831799999998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5675.4</v>
      </c>
      <c r="E23" s="12">
        <f t="shared" si="0"/>
        <v>3513.6401399999995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5675.4</v>
      </c>
      <c r="E24" s="12">
        <f t="shared" si="0"/>
        <v>1324.07082</v>
      </c>
    </row>
    <row r="25" spans="1:5" ht="15">
      <c r="A25" s="31">
        <v>2.3</v>
      </c>
      <c r="B25" s="37" t="s">
        <v>12</v>
      </c>
      <c r="C25" s="28">
        <v>1.373</v>
      </c>
      <c r="D25" s="7">
        <f>E7</f>
        <v>5675.4</v>
      </c>
      <c r="E25" s="12">
        <f t="shared" si="0"/>
        <v>7792.324199999999</v>
      </c>
    </row>
    <row r="26" spans="1:5" ht="15">
      <c r="A26" s="31">
        <v>2.4</v>
      </c>
      <c r="B26" s="37" t="s">
        <v>38</v>
      </c>
      <c r="C26" s="28">
        <v>0.0192</v>
      </c>
      <c r="D26" s="7">
        <f>E7</f>
        <v>5675.4</v>
      </c>
      <c r="E26" s="12">
        <f t="shared" si="0"/>
        <v>108.96767999999999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5675.4</v>
      </c>
      <c r="E27" s="12">
        <f t="shared" si="0"/>
        <v>1479.5767799999999</v>
      </c>
    </row>
    <row r="28" spans="1:5" ht="15">
      <c r="A28" s="31">
        <v>2.6</v>
      </c>
      <c r="B28" s="37" t="s">
        <v>39</v>
      </c>
      <c r="C28" s="28">
        <v>0.0668</v>
      </c>
      <c r="D28" s="11">
        <f>E7</f>
        <v>5675.4</v>
      </c>
      <c r="E28" s="12">
        <f t="shared" si="0"/>
        <v>379.11672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5675.4</v>
      </c>
      <c r="E29" s="12">
        <f t="shared" si="0"/>
        <v>52.21368</v>
      </c>
    </row>
    <row r="30" spans="1:5" ht="15">
      <c r="A30" s="31">
        <v>2.8</v>
      </c>
      <c r="B30" s="37" t="s">
        <v>137</v>
      </c>
      <c r="C30" s="28"/>
      <c r="D30" s="7">
        <f>D29</f>
        <v>5675.4</v>
      </c>
      <c r="E30" s="12">
        <f t="shared" si="0"/>
        <v>0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5675.4</v>
      </c>
      <c r="E31" s="12">
        <f t="shared" si="0"/>
        <v>274.12182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5675.4</v>
      </c>
      <c r="E32" s="12">
        <f t="shared" si="0"/>
        <v>81.72576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5675.4</v>
      </c>
      <c r="E33" s="12">
        <f t="shared" si="0"/>
        <v>307.60668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5675.4</v>
      </c>
      <c r="E34" s="12">
        <f t="shared" si="0"/>
        <v>278.0946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5675.4</v>
      </c>
      <c r="E35" s="12">
        <f t="shared" si="0"/>
        <v>112.37292000000001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f>D34</f>
        <v>5675.4</v>
      </c>
      <c r="E36" s="41">
        <f t="shared" si="0"/>
        <v>14758.877699999997</v>
      </c>
    </row>
    <row r="37" spans="1:5" ht="15">
      <c r="A37" s="31">
        <v>3.1</v>
      </c>
      <c r="B37" s="37" t="s">
        <v>20</v>
      </c>
      <c r="C37" s="28">
        <v>2.4367</v>
      </c>
      <c r="D37" s="7">
        <f>D34</f>
        <v>5675.4</v>
      </c>
      <c r="E37" s="12">
        <f t="shared" si="0"/>
        <v>13829.24718</v>
      </c>
    </row>
    <row r="38" spans="1:5" ht="15">
      <c r="A38" s="31">
        <v>3.2</v>
      </c>
      <c r="B38" s="37" t="s">
        <v>21</v>
      </c>
      <c r="C38" s="28">
        <v>0.163</v>
      </c>
      <c r="D38" s="7">
        <f>D35</f>
        <v>5675.4</v>
      </c>
      <c r="E38" s="12">
        <f t="shared" si="0"/>
        <v>925.0902</v>
      </c>
    </row>
    <row r="39" spans="1:5" ht="15">
      <c r="A39" s="31">
        <v>3.3</v>
      </c>
      <c r="B39" s="37" t="s">
        <v>22</v>
      </c>
      <c r="C39" s="28">
        <v>0.0008</v>
      </c>
      <c r="D39" s="7">
        <f>D38</f>
        <v>5675.4</v>
      </c>
      <c r="E39" s="12">
        <f t="shared" si="0"/>
        <v>4.54032</v>
      </c>
    </row>
    <row r="40" spans="1:5" ht="15">
      <c r="A40" s="32">
        <v>4</v>
      </c>
      <c r="B40" s="35" t="s">
        <v>23</v>
      </c>
      <c r="C40" s="27">
        <f>SUM(C41:C47)</f>
        <v>2.56913268</v>
      </c>
      <c r="D40" s="7">
        <f>D39</f>
        <v>5675.4</v>
      </c>
      <c r="E40" s="41">
        <f t="shared" si="0"/>
        <v>14580.855612071999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5675.4</v>
      </c>
      <c r="E41" s="12">
        <f t="shared" si="0"/>
        <v>10382.576759999998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5675.4</v>
      </c>
      <c r="E42" s="12">
        <f t="shared" si="0"/>
        <v>2097.2805055199997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f>D39</f>
        <v>5675.4</v>
      </c>
      <c r="E43" s="12">
        <f t="shared" si="0"/>
        <v>1247.985726552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5675.4</v>
      </c>
      <c r="E44" s="12">
        <f t="shared" si="0"/>
        <v>89.10377999999999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5675.4</v>
      </c>
      <c r="E45" s="12">
        <f t="shared" si="0"/>
        <v>20.431440000000002</v>
      </c>
    </row>
    <row r="46" spans="1:5" ht="15">
      <c r="A46" s="31">
        <v>4.6</v>
      </c>
      <c r="B46" s="37" t="s">
        <v>26</v>
      </c>
      <c r="C46" s="28">
        <v>0.08</v>
      </c>
      <c r="D46" s="7">
        <f>D43</f>
        <v>5675.4</v>
      </c>
      <c r="E46" s="12">
        <f t="shared" si="0"/>
        <v>454.032</v>
      </c>
    </row>
    <row r="47" spans="1:5" ht="15">
      <c r="A47" s="31">
        <v>4.7</v>
      </c>
      <c r="B47" s="37" t="s">
        <v>42</v>
      </c>
      <c r="C47" s="28">
        <v>0.051</v>
      </c>
      <c r="D47" s="7">
        <f>D43</f>
        <v>5675.4</v>
      </c>
      <c r="E47" s="12">
        <f t="shared" si="0"/>
        <v>289.44539999999995</v>
      </c>
    </row>
    <row r="48" spans="1:5" ht="15">
      <c r="A48" s="32">
        <v>5</v>
      </c>
      <c r="B48" s="35" t="s">
        <v>27</v>
      </c>
      <c r="C48" s="27">
        <f>SUM(C49:C52)</f>
        <v>1.3175852</v>
      </c>
      <c r="D48" s="7">
        <f>D43</f>
        <v>5675.4</v>
      </c>
      <c r="E48" s="41">
        <f t="shared" si="0"/>
        <v>7477.823044079999</v>
      </c>
    </row>
    <row r="49" spans="1:5" ht="23.25">
      <c r="A49" s="31">
        <v>5.1</v>
      </c>
      <c r="B49" s="37" t="s">
        <v>43</v>
      </c>
      <c r="C49" s="28">
        <v>0.6826</v>
      </c>
      <c r="D49" s="7">
        <f>D44</f>
        <v>5675.4</v>
      </c>
      <c r="E49" s="12">
        <f t="shared" si="0"/>
        <v>3874.0280399999997</v>
      </c>
    </row>
    <row r="50" spans="1:5" ht="15">
      <c r="A50" s="31">
        <v>5.2</v>
      </c>
      <c r="B50" s="37" t="s">
        <v>115</v>
      </c>
      <c r="C50" s="28">
        <f>C49*0.202</f>
        <v>0.1378852</v>
      </c>
      <c r="D50" s="7">
        <f>D44</f>
        <v>5675.4</v>
      </c>
      <c r="E50" s="12">
        <f t="shared" si="0"/>
        <v>782.55366408</v>
      </c>
    </row>
    <row r="51" spans="1:5" ht="15">
      <c r="A51" s="31">
        <v>5.3</v>
      </c>
      <c r="B51" s="37" t="s">
        <v>28</v>
      </c>
      <c r="C51" s="28">
        <v>0.2227</v>
      </c>
      <c r="D51" s="7">
        <f>D44</f>
        <v>5675.4</v>
      </c>
      <c r="E51" s="12">
        <f t="shared" si="0"/>
        <v>1263.91158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5675.4</v>
      </c>
      <c r="E52" s="12">
        <f t="shared" si="0"/>
        <v>1557.3297599999999</v>
      </c>
    </row>
    <row r="53" spans="1:5" ht="15">
      <c r="A53" s="32">
        <v>6</v>
      </c>
      <c r="B53" s="35" t="s">
        <v>44</v>
      </c>
      <c r="C53" s="27">
        <f>C61*18.5%</f>
        <v>2.6584499999999998</v>
      </c>
      <c r="D53" s="7">
        <f>D43</f>
        <v>5675.4</v>
      </c>
      <c r="E53" s="41">
        <f t="shared" si="0"/>
        <v>15087.767129999998</v>
      </c>
    </row>
    <row r="54" spans="1:5" ht="15">
      <c r="A54" s="36">
        <v>6.1</v>
      </c>
      <c r="B54" s="35" t="s">
        <v>117</v>
      </c>
      <c r="C54" s="27">
        <f>C61*9.85%</f>
        <v>1.4154449999999998</v>
      </c>
      <c r="D54" s="7">
        <f>D43</f>
        <v>5675.4</v>
      </c>
      <c r="E54" s="41">
        <f t="shared" si="0"/>
        <v>8033.216552999998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5675.4</v>
      </c>
      <c r="E55" s="41">
        <f t="shared" si="0"/>
        <v>51.078599999999994</v>
      </c>
    </row>
    <row r="56" spans="1:5" ht="15">
      <c r="A56" s="32">
        <v>8</v>
      </c>
      <c r="B56" s="35" t="s">
        <v>31</v>
      </c>
      <c r="C56" s="30">
        <f>C55+C53+C48+C40+C36+C22+C11</f>
        <v>14.19047108</v>
      </c>
      <c r="D56" s="7">
        <f>D44</f>
        <v>5675.4</v>
      </c>
      <c r="E56" s="41">
        <f t="shared" si="0"/>
        <v>80536.599567432</v>
      </c>
    </row>
    <row r="57" spans="1:5" ht="15">
      <c r="A57" s="39">
        <v>9</v>
      </c>
      <c r="B57" s="37" t="s">
        <v>32</v>
      </c>
      <c r="C57" s="28">
        <v>0.1561</v>
      </c>
      <c r="D57" s="7">
        <f>D45</f>
        <v>5675.4</v>
      </c>
      <c r="E57" s="12">
        <f t="shared" si="0"/>
        <v>885.9299399999999</v>
      </c>
    </row>
    <row r="58" spans="1:5" ht="15">
      <c r="A58" s="39">
        <v>10</v>
      </c>
      <c r="B58" s="37" t="s">
        <v>45</v>
      </c>
      <c r="C58" s="28">
        <v>0.0234</v>
      </c>
      <c r="D58" s="7">
        <f>D48</f>
        <v>5675.4</v>
      </c>
      <c r="E58" s="12">
        <v>132.97</v>
      </c>
    </row>
    <row r="59" spans="1:5" ht="15">
      <c r="A59" s="32">
        <v>11</v>
      </c>
      <c r="B59" s="55" t="s">
        <v>33</v>
      </c>
      <c r="C59" s="27">
        <f>C56+C57+C58</f>
        <v>14.369971080000001</v>
      </c>
      <c r="D59" s="7">
        <f>D48</f>
        <v>5675.4</v>
      </c>
      <c r="E59" s="41">
        <f>E56+E57+E58</f>
        <v>81555.499507432</v>
      </c>
    </row>
    <row r="60" spans="1:5" ht="15">
      <c r="A60" s="62"/>
      <c r="B60" s="63" t="s">
        <v>46</v>
      </c>
      <c r="C60" s="64"/>
      <c r="D60" s="7"/>
      <c r="E60" s="12"/>
    </row>
    <row r="61" spans="1:5" ht="15">
      <c r="A61" s="2"/>
      <c r="B61" s="2"/>
      <c r="C61" s="65">
        <v>14.37</v>
      </c>
      <c r="D61" s="7"/>
      <c r="E61" s="12"/>
    </row>
    <row r="62" spans="1:5" ht="15">
      <c r="A62" s="42"/>
      <c r="B62" s="42"/>
      <c r="C62" s="42"/>
      <c r="D62" s="42"/>
      <c r="E62" s="42"/>
    </row>
    <row r="63" spans="1:5" ht="15">
      <c r="A63" s="89" t="s">
        <v>86</v>
      </c>
      <c r="B63" s="89"/>
      <c r="C63" s="89"/>
      <c r="D63" s="89"/>
      <c r="E63" s="89"/>
    </row>
    <row r="64" spans="1:5" ht="15">
      <c r="A64" s="42"/>
      <c r="B64" s="42"/>
      <c r="C64" s="42"/>
      <c r="D64" s="42"/>
      <c r="E64" s="42"/>
    </row>
  </sheetData>
  <sheetProtection/>
  <mergeCells count="8">
    <mergeCell ref="A8:B8"/>
    <mergeCell ref="A9:B9"/>
    <mergeCell ref="C10:E10"/>
    <mergeCell ref="A63:E63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  <hyperlink ref="A63:E63" location="ГЛАВНАЯ!A1" display="Вернуться на главную страницу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3" width="11.57421875" style="0" hidden="1" customWidth="1"/>
    <col min="4" max="4" width="16.7109375" style="0" hidden="1" customWidth="1"/>
    <col min="5" max="5" width="31.28125" style="0" customWidth="1"/>
  </cols>
  <sheetData>
    <row r="1" spans="1:5" ht="48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54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5528.5</v>
      </c>
    </row>
    <row r="8" spans="1:5" ht="15">
      <c r="A8" s="86" t="s">
        <v>2</v>
      </c>
      <c r="B8" s="86"/>
      <c r="C8" s="7"/>
      <c r="D8" s="7"/>
      <c r="E8" s="8">
        <v>11.27</v>
      </c>
    </row>
    <row r="9" spans="1:5" ht="15">
      <c r="A9" s="87"/>
      <c r="B9" s="87"/>
      <c r="C9" s="7"/>
      <c r="D9" s="7"/>
      <c r="E9" s="13">
        <f>E7*E8</f>
        <v>62306.195</v>
      </c>
    </row>
    <row r="10" spans="1:5" ht="62.2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2.3216834</v>
      </c>
      <c r="D11" s="7">
        <v>5528.5</v>
      </c>
      <c r="E11" s="41">
        <f>C11*D11</f>
        <v>12835.4266769</v>
      </c>
    </row>
    <row r="12" spans="1:5" ht="15">
      <c r="A12" s="46"/>
      <c r="B12" s="47" t="s">
        <v>4</v>
      </c>
      <c r="C12" s="48"/>
      <c r="D12" s="7">
        <f>E7</f>
        <v>5528.5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5528.5</v>
      </c>
      <c r="E13" s="12">
        <f aca="true" t="shared" si="0" ref="E13:E57">C13*D13</f>
        <v>9241.99345</v>
      </c>
    </row>
    <row r="14" spans="1:5" ht="15">
      <c r="A14" s="2"/>
      <c r="B14" s="4" t="s">
        <v>5</v>
      </c>
      <c r="C14" s="6">
        <v>1.6717</v>
      </c>
      <c r="D14" s="7">
        <f>E7</f>
        <v>5528.5</v>
      </c>
      <c r="E14" s="12">
        <f t="shared" si="0"/>
        <v>9241.99345</v>
      </c>
    </row>
    <row r="15" spans="1:5" ht="15">
      <c r="A15" s="2"/>
      <c r="B15" s="4" t="s">
        <v>6</v>
      </c>
      <c r="C15" s="6"/>
      <c r="D15" s="7">
        <f>E7</f>
        <v>5528.5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5528.5</v>
      </c>
      <c r="E16" s="12">
        <f t="shared" si="0"/>
        <v>1866.8826769000002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5528.5</v>
      </c>
      <c r="E17" s="12">
        <f t="shared" si="0"/>
        <v>79.05755</v>
      </c>
    </row>
    <row r="18" spans="1:5" ht="15">
      <c r="A18" s="2">
        <v>1.4</v>
      </c>
      <c r="B18" s="37" t="s">
        <v>7</v>
      </c>
      <c r="C18" s="28"/>
      <c r="D18" s="7">
        <f>E7</f>
        <v>5528.5</v>
      </c>
      <c r="E18" s="12"/>
    </row>
    <row r="19" spans="1:5" ht="15">
      <c r="A19" s="2">
        <v>1.5</v>
      </c>
      <c r="B19" s="37" t="s">
        <v>8</v>
      </c>
      <c r="C19" s="28">
        <v>0.0816</v>
      </c>
      <c r="D19" s="7">
        <f>E7</f>
        <v>5528.5</v>
      </c>
      <c r="E19" s="12">
        <f t="shared" si="0"/>
        <v>451.1256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5528.5</v>
      </c>
      <c r="E20" s="12">
        <f t="shared" si="0"/>
        <v>643.5174000000001</v>
      </c>
    </row>
    <row r="21" spans="1:5" ht="15">
      <c r="A21" s="2">
        <v>1.7</v>
      </c>
      <c r="B21" s="37" t="s">
        <v>136</v>
      </c>
      <c r="C21" s="49">
        <v>0.1</v>
      </c>
      <c r="D21" s="7">
        <f>E7</f>
        <v>5528.5</v>
      </c>
      <c r="E21" s="12">
        <f t="shared" si="0"/>
        <v>552.85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5528.5</v>
      </c>
      <c r="E22" s="41">
        <f t="shared" si="0"/>
        <v>12031.121700000002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5528.5</v>
      </c>
      <c r="E23" s="12">
        <f t="shared" si="0"/>
        <v>3422.6943499999998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5528.5</v>
      </c>
      <c r="E24" s="12">
        <f t="shared" si="0"/>
        <v>1289.79905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5528.5</v>
      </c>
      <c r="E25" s="12">
        <f t="shared" si="0"/>
        <v>3409.4259500000003</v>
      </c>
    </row>
    <row r="26" spans="1:5" ht="23.25">
      <c r="A26" s="31">
        <v>2.4</v>
      </c>
      <c r="B26" s="37" t="s">
        <v>38</v>
      </c>
      <c r="C26" s="28">
        <v>0.0334</v>
      </c>
      <c r="D26" s="7">
        <f>E7</f>
        <v>5528.5</v>
      </c>
      <c r="E26" s="12">
        <f t="shared" si="0"/>
        <v>184.65189999999998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5528.5</v>
      </c>
      <c r="E27" s="12">
        <f t="shared" si="0"/>
        <v>1441.2799499999999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5528.5</v>
      </c>
      <c r="E28" s="12">
        <f t="shared" si="0"/>
        <v>461.0769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5528.5</v>
      </c>
      <c r="E29" s="12">
        <f t="shared" si="0"/>
        <v>50.8622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5528.5</v>
      </c>
      <c r="E30" s="12">
        <f t="shared" si="0"/>
        <v>744.68895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5528.5</v>
      </c>
      <c r="E31" s="12">
        <f t="shared" si="0"/>
        <v>267.02655000000004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5528.5</v>
      </c>
      <c r="E32" s="12">
        <f t="shared" si="0"/>
        <v>79.6104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5528.5</v>
      </c>
      <c r="E33" s="12">
        <f t="shared" si="0"/>
        <v>299.6447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5528.5</v>
      </c>
      <c r="E34" s="12">
        <f t="shared" si="0"/>
        <v>270.8965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5528.5</v>
      </c>
      <c r="E35" s="12">
        <f t="shared" si="0"/>
        <v>109.46430000000001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5528.5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5528.5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5528.5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5528.5</v>
      </c>
      <c r="E39" s="12"/>
    </row>
    <row r="40" spans="1:5" ht="23.25">
      <c r="A40" s="32">
        <v>4</v>
      </c>
      <c r="B40" s="35" t="s">
        <v>23</v>
      </c>
      <c r="C40" s="27">
        <f>SUM(C41:C47)</f>
        <v>2.8262796199999998</v>
      </c>
      <c r="D40" s="7">
        <f>D39</f>
        <v>5528.5</v>
      </c>
      <c r="E40" s="41">
        <f t="shared" si="0"/>
        <v>15625.08687917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5528.5</v>
      </c>
      <c r="E41" s="12">
        <f t="shared" si="0"/>
        <v>10113.837899999999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5528.5</v>
      </c>
      <c r="E42" s="12">
        <f t="shared" si="0"/>
        <v>2042.9952558</v>
      </c>
    </row>
    <row r="43" spans="1:5" ht="15">
      <c r="A43" s="31">
        <v>4.3</v>
      </c>
      <c r="B43" s="37" t="s">
        <v>24</v>
      </c>
      <c r="C43" s="28">
        <f>(C41+C42)*0.15</f>
        <v>0.32984082</v>
      </c>
      <c r="D43" s="7">
        <f>D39</f>
        <v>5528.5</v>
      </c>
      <c r="E43" s="12">
        <f t="shared" si="0"/>
        <v>1823.5249733699998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5528.5</v>
      </c>
      <c r="E44" s="12">
        <f t="shared" si="0"/>
        <v>86.79745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5528.5</v>
      </c>
      <c r="E45" s="12">
        <f t="shared" si="0"/>
        <v>19.902600000000003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5528.5</v>
      </c>
      <c r="E46" s="12">
        <f t="shared" si="0"/>
        <v>458.8655</v>
      </c>
    </row>
    <row r="47" spans="1:5" ht="15">
      <c r="A47" s="31">
        <v>4.7</v>
      </c>
      <c r="B47" s="37" t="s">
        <v>42</v>
      </c>
      <c r="C47" s="28">
        <v>0.1952</v>
      </c>
      <c r="D47" s="7">
        <f>D43</f>
        <v>5528.5</v>
      </c>
      <c r="E47" s="12">
        <f t="shared" si="0"/>
        <v>1079.1632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5528.5</v>
      </c>
      <c r="E48" s="41">
        <f t="shared" si="0"/>
        <v>6216.5350934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5528.5</v>
      </c>
      <c r="E49" s="12">
        <f t="shared" si="0"/>
        <v>3074.9517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5528.5</v>
      </c>
      <c r="E50" s="12">
        <f t="shared" si="0"/>
        <v>621.1402434000001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5528.5</v>
      </c>
      <c r="E51" s="12">
        <f t="shared" si="0"/>
        <v>1003.42275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5528.5</v>
      </c>
      <c r="E52" s="12">
        <f t="shared" si="0"/>
        <v>1517.0203999999999</v>
      </c>
    </row>
    <row r="53" spans="1:5" ht="15">
      <c r="A53" s="32">
        <v>6</v>
      </c>
      <c r="B53" s="35" t="s">
        <v>44</v>
      </c>
      <c r="C53" s="27">
        <f>C61*18.5%</f>
        <v>2.08495</v>
      </c>
      <c r="D53" s="7">
        <f>D43</f>
        <v>5528.5</v>
      </c>
      <c r="E53" s="41">
        <f t="shared" si="0"/>
        <v>11526.646075</v>
      </c>
    </row>
    <row r="54" spans="1:5" ht="15">
      <c r="A54" s="36">
        <v>6.1</v>
      </c>
      <c r="B54" s="35" t="s">
        <v>117</v>
      </c>
      <c r="C54" s="27">
        <f>C61*9.85%</f>
        <v>1.1100949999999998</v>
      </c>
      <c r="D54" s="7">
        <f>D43</f>
        <v>5528.5</v>
      </c>
      <c r="E54" s="41">
        <f t="shared" si="0"/>
        <v>6137.160207499999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5528.5</v>
      </c>
      <c r="E55" s="41">
        <f t="shared" si="0"/>
        <v>49.756499999999996</v>
      </c>
    </row>
    <row r="56" spans="1:5" ht="15">
      <c r="A56" s="32">
        <v>8</v>
      </c>
      <c r="B56" s="35" t="s">
        <v>31</v>
      </c>
      <c r="C56" s="30">
        <f>C55+C53+C48+C40+C36+C22+C11</f>
        <v>10.542565419999999</v>
      </c>
      <c r="D56" s="7">
        <f>D44</f>
        <v>5528.5</v>
      </c>
      <c r="E56" s="41">
        <f t="shared" si="0"/>
        <v>58284.57292447</v>
      </c>
    </row>
    <row r="57" spans="1:5" ht="15">
      <c r="A57" s="39">
        <v>9</v>
      </c>
      <c r="B57" s="37" t="s">
        <v>32</v>
      </c>
      <c r="C57" s="28">
        <v>0.6326</v>
      </c>
      <c r="D57" s="7">
        <f>D45</f>
        <v>5528.5</v>
      </c>
      <c r="E57" s="12">
        <f t="shared" si="0"/>
        <v>3497.3291000000004</v>
      </c>
    </row>
    <row r="58" spans="1:5" ht="15">
      <c r="A58" s="39">
        <v>10</v>
      </c>
      <c r="B58" s="37" t="s">
        <v>45</v>
      </c>
      <c r="C58" s="28">
        <v>0.0948</v>
      </c>
      <c r="D58" s="7">
        <f>D48</f>
        <v>5528.5</v>
      </c>
      <c r="E58" s="12">
        <v>524.3</v>
      </c>
    </row>
    <row r="59" spans="1:5" ht="15">
      <c r="A59" s="32">
        <v>11</v>
      </c>
      <c r="B59" s="55" t="s">
        <v>33</v>
      </c>
      <c r="C59" s="27">
        <f>C56+C57+C58</f>
        <v>11.269965419999998</v>
      </c>
      <c r="D59" s="7">
        <f>D47</f>
        <v>5528.5</v>
      </c>
      <c r="E59" s="41">
        <f>E56+E57+E58</f>
        <v>62306.20202447</v>
      </c>
    </row>
    <row r="60" spans="1:5" ht="15">
      <c r="A60" s="66"/>
      <c r="B60" s="51" t="s">
        <v>46</v>
      </c>
      <c r="C60" s="59">
        <v>10.08</v>
      </c>
      <c r="D60" s="7">
        <f>D50</f>
        <v>5528.5</v>
      </c>
      <c r="E60" s="12"/>
    </row>
    <row r="61" spans="1:5" ht="15">
      <c r="A61" s="31"/>
      <c r="B61" s="31"/>
      <c r="C61" s="60">
        <v>11.27</v>
      </c>
      <c r="D61" s="7">
        <f>D48</f>
        <v>5528.5</v>
      </c>
      <c r="E61" s="12"/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4.28125" style="0" hidden="1" customWidth="1"/>
    <col min="4" max="4" width="27.28125" style="0" hidden="1" customWidth="1"/>
    <col min="5" max="5" width="32.421875" style="0" customWidth="1"/>
  </cols>
  <sheetData>
    <row r="1" spans="1:5" ht="57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88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2245.7</v>
      </c>
    </row>
    <row r="8" spans="1:5" ht="15">
      <c r="A8" s="86" t="s">
        <v>2</v>
      </c>
      <c r="B8" s="86"/>
      <c r="C8" s="7"/>
      <c r="D8" s="7"/>
      <c r="E8" s="8">
        <v>9.71</v>
      </c>
    </row>
    <row r="9" spans="1:5" ht="15">
      <c r="A9" s="87"/>
      <c r="B9" s="87"/>
      <c r="C9" s="7"/>
      <c r="D9" s="7"/>
      <c r="E9" s="13">
        <f>E7*E8</f>
        <v>21805.747</v>
      </c>
    </row>
    <row r="10" spans="1:5" ht="40.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2.4823528</v>
      </c>
      <c r="D11" s="7">
        <v>2245.7</v>
      </c>
      <c r="E11" s="41">
        <f>C11*D11</f>
        <v>5574.619682959999</v>
      </c>
    </row>
    <row r="12" spans="1:5" ht="15">
      <c r="A12" s="46"/>
      <c r="B12" s="47" t="s">
        <v>4</v>
      </c>
      <c r="C12" s="48"/>
      <c r="D12" s="7">
        <v>2245.7</v>
      </c>
      <c r="E12" s="67"/>
    </row>
    <row r="13" spans="1:5" ht="15">
      <c r="A13" s="3">
        <v>1.1</v>
      </c>
      <c r="B13" s="4" t="s">
        <v>37</v>
      </c>
      <c r="C13" s="5">
        <f>C14+C15</f>
        <v>1.8863999999999999</v>
      </c>
      <c r="D13" s="7">
        <v>2245.7</v>
      </c>
      <c r="E13" s="67">
        <f aca="true" t="shared" si="0" ref="E13:E54">C13*D13</f>
        <v>4236.288479999999</v>
      </c>
    </row>
    <row r="14" spans="1:5" ht="15">
      <c r="A14" s="2"/>
      <c r="B14" s="4" t="s">
        <v>5</v>
      </c>
      <c r="C14" s="6">
        <v>1.6217</v>
      </c>
      <c r="D14" s="7">
        <v>2245.7</v>
      </c>
      <c r="E14" s="67">
        <f t="shared" si="0"/>
        <v>3641.8516899999995</v>
      </c>
    </row>
    <row r="15" spans="1:5" ht="15">
      <c r="A15" s="2"/>
      <c r="B15" s="4" t="s">
        <v>6</v>
      </c>
      <c r="C15" s="6">
        <v>0.2647</v>
      </c>
      <c r="D15" s="7">
        <v>2245.7</v>
      </c>
      <c r="E15" s="67">
        <f t="shared" si="0"/>
        <v>594.43679</v>
      </c>
    </row>
    <row r="16" spans="1:5" ht="15">
      <c r="A16" s="2">
        <v>1.2</v>
      </c>
      <c r="B16" s="4" t="s">
        <v>115</v>
      </c>
      <c r="C16" s="6">
        <f>(C14+C15)*0.202</f>
        <v>0.38105279999999997</v>
      </c>
      <c r="D16" s="7">
        <v>2245.7</v>
      </c>
      <c r="E16" s="67">
        <f t="shared" si="0"/>
        <v>855.7302729599999</v>
      </c>
    </row>
    <row r="17" spans="1:5" ht="23.25">
      <c r="A17" s="2">
        <v>1.3</v>
      </c>
      <c r="B17" s="4" t="s">
        <v>134</v>
      </c>
      <c r="C17" s="6">
        <v>0.0162</v>
      </c>
      <c r="D17" s="7">
        <v>2245.7</v>
      </c>
      <c r="E17" s="67">
        <f t="shared" si="0"/>
        <v>36.38034</v>
      </c>
    </row>
    <row r="18" spans="1:5" ht="15">
      <c r="A18" s="2">
        <v>1.4</v>
      </c>
      <c r="B18" s="37" t="s">
        <v>7</v>
      </c>
      <c r="C18" s="28">
        <v>0.0007</v>
      </c>
      <c r="D18" s="7">
        <v>2245.7</v>
      </c>
      <c r="E18" s="67">
        <f t="shared" si="0"/>
        <v>1.5719899999999998</v>
      </c>
    </row>
    <row r="19" spans="1:5" ht="15">
      <c r="A19" s="2">
        <v>1.5</v>
      </c>
      <c r="B19" s="37" t="s">
        <v>8</v>
      </c>
      <c r="C19" s="28">
        <v>0.0816</v>
      </c>
      <c r="D19" s="7">
        <v>2245.7</v>
      </c>
      <c r="E19" s="67">
        <f t="shared" si="0"/>
        <v>183.24912</v>
      </c>
    </row>
    <row r="20" spans="1:5" ht="15">
      <c r="A20" s="2">
        <v>1.6</v>
      </c>
      <c r="B20" s="37" t="s">
        <v>135</v>
      </c>
      <c r="C20" s="28">
        <v>0.1164</v>
      </c>
      <c r="D20" s="7">
        <v>2245.7</v>
      </c>
      <c r="E20" s="67">
        <f t="shared" si="0"/>
        <v>261.39948</v>
      </c>
    </row>
    <row r="21" spans="1:5" ht="15">
      <c r="A21" s="2">
        <v>1.7</v>
      </c>
      <c r="B21" s="37" t="s">
        <v>136</v>
      </c>
      <c r="D21" s="7">
        <v>2245.7</v>
      </c>
      <c r="E21" s="67"/>
    </row>
    <row r="22" spans="1:5" ht="15">
      <c r="A22" s="32">
        <v>2</v>
      </c>
      <c r="B22" s="35" t="s">
        <v>9</v>
      </c>
      <c r="C22" s="27">
        <f>SUM(C23:C35)</f>
        <v>2.8552999999999997</v>
      </c>
      <c r="D22" s="7">
        <v>2245.7</v>
      </c>
      <c r="E22" s="41">
        <f t="shared" si="0"/>
        <v>6412.147209999999</v>
      </c>
    </row>
    <row r="23" spans="1:5" ht="15">
      <c r="A23" s="31">
        <v>2.1</v>
      </c>
      <c r="B23" s="37" t="s">
        <v>10</v>
      </c>
      <c r="C23" s="28">
        <v>0.6191</v>
      </c>
      <c r="D23" s="7">
        <v>2245.7</v>
      </c>
      <c r="E23" s="67">
        <f t="shared" si="0"/>
        <v>1390.3128699999997</v>
      </c>
    </row>
    <row r="24" spans="1:5" ht="15">
      <c r="A24" s="31">
        <v>2.2</v>
      </c>
      <c r="B24" s="37" t="s">
        <v>11</v>
      </c>
      <c r="C24" s="28">
        <v>0.2333</v>
      </c>
      <c r="D24" s="7">
        <v>2245.7</v>
      </c>
      <c r="E24" s="67">
        <f t="shared" si="0"/>
        <v>523.9218099999999</v>
      </c>
    </row>
    <row r="25" spans="1:5" ht="23.25">
      <c r="A25" s="31">
        <v>2.3</v>
      </c>
      <c r="B25" s="37" t="s">
        <v>12</v>
      </c>
      <c r="C25" s="28">
        <v>1.373</v>
      </c>
      <c r="D25" s="7">
        <v>2245.7</v>
      </c>
      <c r="E25" s="67">
        <f t="shared" si="0"/>
        <v>3083.3460999999998</v>
      </c>
    </row>
    <row r="26" spans="1:5" ht="23.25">
      <c r="A26" s="31">
        <v>2.4</v>
      </c>
      <c r="B26" s="37" t="s">
        <v>38</v>
      </c>
      <c r="C26" s="28">
        <v>0.03</v>
      </c>
      <c r="D26" s="7">
        <v>2245.7</v>
      </c>
      <c r="E26" s="67">
        <f t="shared" si="0"/>
        <v>67.371</v>
      </c>
    </row>
    <row r="27" spans="1:5" ht="15">
      <c r="A27" s="31">
        <v>2.5</v>
      </c>
      <c r="B27" s="37" t="s">
        <v>13</v>
      </c>
      <c r="C27" s="28">
        <v>0.2607</v>
      </c>
      <c r="D27" s="7">
        <v>2245.7</v>
      </c>
      <c r="E27" s="67">
        <f t="shared" si="0"/>
        <v>585.45399</v>
      </c>
    </row>
    <row r="28" spans="1:5" ht="15">
      <c r="A28" s="31">
        <v>2.6</v>
      </c>
      <c r="B28" s="37" t="s">
        <v>39</v>
      </c>
      <c r="C28" s="28">
        <v>0.1465</v>
      </c>
      <c r="D28" s="7">
        <v>2245.7</v>
      </c>
      <c r="E28" s="67">
        <f t="shared" si="0"/>
        <v>328.99504999999994</v>
      </c>
    </row>
    <row r="29" spans="1:5" ht="23.25">
      <c r="A29" s="31">
        <v>2.7</v>
      </c>
      <c r="B29" s="37" t="s">
        <v>14</v>
      </c>
      <c r="C29" s="28">
        <v>0.0092</v>
      </c>
      <c r="D29" s="7">
        <v>2245.7</v>
      </c>
      <c r="E29" s="67">
        <f t="shared" si="0"/>
        <v>20.660439999999998</v>
      </c>
    </row>
    <row r="30" spans="1:5" ht="15">
      <c r="A30" s="31">
        <v>2.8</v>
      </c>
      <c r="B30" s="37" t="s">
        <v>137</v>
      </c>
      <c r="C30" s="28"/>
      <c r="D30" s="7">
        <v>2245.7</v>
      </c>
      <c r="E30" s="67"/>
    </row>
    <row r="31" spans="1:5" ht="15">
      <c r="A31" s="31">
        <v>2.9</v>
      </c>
      <c r="B31" s="37" t="s">
        <v>15</v>
      </c>
      <c r="C31" s="28">
        <v>0.0483</v>
      </c>
      <c r="D31" s="7">
        <v>2245.7</v>
      </c>
      <c r="E31" s="67">
        <f t="shared" si="0"/>
        <v>108.46731</v>
      </c>
    </row>
    <row r="32" spans="1:5" ht="15">
      <c r="A32" s="38" t="s">
        <v>40</v>
      </c>
      <c r="B32" s="37" t="s">
        <v>16</v>
      </c>
      <c r="C32" s="28">
        <v>0.0144</v>
      </c>
      <c r="D32" s="7">
        <v>2245.7</v>
      </c>
      <c r="E32" s="67">
        <f t="shared" si="0"/>
        <v>32.33808</v>
      </c>
    </row>
    <row r="33" spans="1:5" ht="15">
      <c r="A33" s="31">
        <v>2.11</v>
      </c>
      <c r="B33" s="37" t="s">
        <v>17</v>
      </c>
      <c r="C33" s="28">
        <v>0.0542</v>
      </c>
      <c r="D33" s="7">
        <v>2245.7</v>
      </c>
      <c r="E33" s="67">
        <f t="shared" si="0"/>
        <v>121.71693999999998</v>
      </c>
    </row>
    <row r="34" spans="1:5" ht="15">
      <c r="A34" s="31">
        <v>2.12</v>
      </c>
      <c r="B34" s="37" t="s">
        <v>18</v>
      </c>
      <c r="C34" s="28">
        <v>0.0468</v>
      </c>
      <c r="D34" s="7">
        <v>2245.7</v>
      </c>
      <c r="E34" s="67">
        <f t="shared" si="0"/>
        <v>105.09876</v>
      </c>
    </row>
    <row r="35" spans="1:5" ht="23.25">
      <c r="A35" s="31">
        <v>2.13</v>
      </c>
      <c r="B35" s="37" t="s">
        <v>138</v>
      </c>
      <c r="C35" s="28">
        <v>0.0198</v>
      </c>
      <c r="D35" s="7">
        <v>2245.7</v>
      </c>
      <c r="E35" s="67">
        <f t="shared" si="0"/>
        <v>44.46486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v>2245.7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v>2245.7</v>
      </c>
      <c r="E37" s="67"/>
    </row>
    <row r="38" spans="1:5" ht="15">
      <c r="A38" s="31">
        <v>3.2</v>
      </c>
      <c r="B38" s="37" t="s">
        <v>21</v>
      </c>
      <c r="C38" s="28"/>
      <c r="D38" s="7">
        <v>2245.7</v>
      </c>
      <c r="E38" s="67"/>
    </row>
    <row r="39" spans="1:5" ht="15">
      <c r="A39" s="31">
        <v>3.3</v>
      </c>
      <c r="B39" s="37" t="s">
        <v>22</v>
      </c>
      <c r="C39" s="28"/>
      <c r="D39" s="7">
        <v>2245.7</v>
      </c>
      <c r="E39" s="67"/>
    </row>
    <row r="40" spans="1:5" ht="23.25">
      <c r="A40" s="32">
        <v>4</v>
      </c>
      <c r="B40" s="35" t="s">
        <v>23</v>
      </c>
      <c r="C40" s="27">
        <f>SUM(C41:C47)</f>
        <v>2.1536859519999996</v>
      </c>
      <c r="D40" s="7">
        <v>2245.7</v>
      </c>
      <c r="E40" s="41">
        <f t="shared" si="0"/>
        <v>4836.5325424063985</v>
      </c>
    </row>
    <row r="41" spans="1:5" ht="23.25">
      <c r="A41" s="31">
        <v>4.1</v>
      </c>
      <c r="B41" s="37" t="s">
        <v>41</v>
      </c>
      <c r="C41" s="28">
        <v>1.6994</v>
      </c>
      <c r="D41" s="7">
        <v>2245.7</v>
      </c>
      <c r="E41" s="67">
        <f t="shared" si="0"/>
        <v>3816.3425799999995</v>
      </c>
    </row>
    <row r="42" spans="1:5" ht="15">
      <c r="A42" s="31">
        <v>4.2</v>
      </c>
      <c r="B42" s="37" t="s">
        <v>115</v>
      </c>
      <c r="C42" s="28">
        <f>C41*0.202</f>
        <v>0.34327880000000005</v>
      </c>
      <c r="D42" s="7">
        <v>2245.7</v>
      </c>
      <c r="E42" s="67">
        <f t="shared" si="0"/>
        <v>770.90120116</v>
      </c>
    </row>
    <row r="43" spans="1:5" ht="15">
      <c r="A43" s="31">
        <v>4.3</v>
      </c>
      <c r="B43" s="37" t="s">
        <v>24</v>
      </c>
      <c r="C43" s="28">
        <f>(C41+C42)*0.04</f>
        <v>0.081707152</v>
      </c>
      <c r="D43" s="7">
        <v>2245.7</v>
      </c>
      <c r="E43" s="67">
        <f t="shared" si="0"/>
        <v>183.4897512464</v>
      </c>
    </row>
    <row r="44" spans="1:5" ht="15">
      <c r="A44" s="31">
        <v>4.4</v>
      </c>
      <c r="B44" s="37" t="s">
        <v>139</v>
      </c>
      <c r="C44" s="28">
        <v>0.0157</v>
      </c>
      <c r="D44" s="7">
        <v>2245.7</v>
      </c>
      <c r="E44" s="67">
        <f t="shared" si="0"/>
        <v>35.25749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2245.7</v>
      </c>
      <c r="E45" s="67">
        <f t="shared" si="0"/>
        <v>8.08452</v>
      </c>
    </row>
    <row r="46" spans="1:5" ht="15">
      <c r="A46" s="31">
        <v>4.6</v>
      </c>
      <c r="B46" s="37" t="s">
        <v>26</v>
      </c>
      <c r="C46" s="28">
        <v>0.01</v>
      </c>
      <c r="D46" s="7">
        <v>2245.7</v>
      </c>
      <c r="E46" s="67">
        <f t="shared" si="0"/>
        <v>22.456999999999997</v>
      </c>
    </row>
    <row r="47" spans="1:5" ht="15">
      <c r="A47" s="31">
        <v>4.7</v>
      </c>
      <c r="B47" s="37" t="s">
        <v>42</v>
      </c>
      <c r="C47" s="28"/>
      <c r="D47" s="7">
        <v>2245.7</v>
      </c>
      <c r="E47" s="67"/>
    </row>
    <row r="48" spans="1:5" ht="15">
      <c r="A48" s="32">
        <v>5</v>
      </c>
      <c r="B48" s="35" t="s">
        <v>27</v>
      </c>
      <c r="C48" s="27">
        <f>SUM(C49:C52)</f>
        <v>0.9473406</v>
      </c>
      <c r="D48" s="7">
        <v>2245.7</v>
      </c>
      <c r="E48" s="41">
        <f t="shared" si="0"/>
        <v>2127.44278542</v>
      </c>
    </row>
    <row r="49" spans="1:5" ht="23.25">
      <c r="A49" s="31">
        <v>5.1</v>
      </c>
      <c r="B49" s="37" t="s">
        <v>43</v>
      </c>
      <c r="C49" s="28">
        <v>0.4403</v>
      </c>
      <c r="D49" s="7">
        <v>2245.7</v>
      </c>
      <c r="E49" s="67">
        <f t="shared" si="0"/>
        <v>988.78171</v>
      </c>
    </row>
    <row r="50" spans="1:5" ht="15">
      <c r="A50" s="31">
        <v>5.2</v>
      </c>
      <c r="B50" s="37" t="s">
        <v>115</v>
      </c>
      <c r="C50" s="28">
        <f>C49*0.202</f>
        <v>0.08894060000000001</v>
      </c>
      <c r="D50" s="7">
        <v>2245.7</v>
      </c>
      <c r="E50" s="67">
        <f t="shared" si="0"/>
        <v>199.73390542</v>
      </c>
    </row>
    <row r="51" spans="1:5" ht="15">
      <c r="A51" s="31">
        <v>5.3</v>
      </c>
      <c r="B51" s="37" t="s">
        <v>28</v>
      </c>
      <c r="C51" s="28">
        <v>0.1437</v>
      </c>
      <c r="D51" s="7">
        <v>2245.7</v>
      </c>
      <c r="E51" s="67">
        <f t="shared" si="0"/>
        <v>322.70708999999994</v>
      </c>
    </row>
    <row r="52" spans="1:5" ht="15">
      <c r="A52" s="31">
        <v>5.4</v>
      </c>
      <c r="B52" s="37" t="s">
        <v>29</v>
      </c>
      <c r="C52" s="28">
        <v>0.2744</v>
      </c>
      <c r="D52" s="7">
        <v>2245.7</v>
      </c>
      <c r="E52" s="67">
        <f t="shared" si="0"/>
        <v>616.2200799999999</v>
      </c>
    </row>
    <row r="53" spans="1:5" ht="15">
      <c r="A53" s="32">
        <v>6</v>
      </c>
      <c r="B53" s="35" t="s">
        <v>44</v>
      </c>
      <c r="C53" s="27">
        <f>C61*13%</f>
        <v>1.2623000000000002</v>
      </c>
      <c r="D53" s="7">
        <v>2245.7</v>
      </c>
      <c r="E53" s="41">
        <f t="shared" si="0"/>
        <v>2834.7471100000002</v>
      </c>
    </row>
    <row r="54" spans="1:5" ht="15">
      <c r="A54" s="36">
        <v>6.1</v>
      </c>
      <c r="B54" s="35" t="s">
        <v>117</v>
      </c>
      <c r="C54" s="27">
        <f>C61*9.85%</f>
        <v>0.956435</v>
      </c>
      <c r="D54" s="7">
        <v>2245.7</v>
      </c>
      <c r="E54" s="41">
        <f t="shared" si="0"/>
        <v>2147.8660795</v>
      </c>
    </row>
    <row r="55" spans="1:5" ht="15">
      <c r="A55" s="32">
        <v>7</v>
      </c>
      <c r="B55" s="35" t="s">
        <v>30</v>
      </c>
      <c r="C55" s="27">
        <v>0.009</v>
      </c>
      <c r="D55" s="7">
        <v>2245.7</v>
      </c>
      <c r="E55" s="41">
        <v>20.26</v>
      </c>
    </row>
    <row r="56" spans="1:5" ht="15">
      <c r="A56" s="32">
        <v>8</v>
      </c>
      <c r="B56" s="35" t="s">
        <v>31</v>
      </c>
      <c r="C56" s="30">
        <f>C55+C53+C48+C40+C36+C22+C11</f>
        <v>9.709979352</v>
      </c>
      <c r="D56" s="7">
        <v>2245.7</v>
      </c>
      <c r="E56" s="41">
        <f>E11+E22+E36+E40+E48+E53+E55</f>
        <v>21805.749330786395</v>
      </c>
    </row>
    <row r="57" spans="1:5" ht="15">
      <c r="A57" s="39">
        <v>9</v>
      </c>
      <c r="B57" s="37" t="s">
        <v>32</v>
      </c>
      <c r="C57" s="28"/>
      <c r="D57" s="7">
        <v>2245.7</v>
      </c>
      <c r="E57" s="67"/>
    </row>
    <row r="58" spans="1:5" ht="15">
      <c r="A58" s="39">
        <v>10</v>
      </c>
      <c r="B58" s="37" t="s">
        <v>45</v>
      </c>
      <c r="C58" s="28">
        <f>C57*15%</f>
        <v>0</v>
      </c>
      <c r="D58" s="7">
        <v>2245.7</v>
      </c>
      <c r="E58" s="67"/>
    </row>
    <row r="59" spans="1:5" ht="15">
      <c r="A59" s="32">
        <v>11</v>
      </c>
      <c r="B59" s="55" t="s">
        <v>33</v>
      </c>
      <c r="C59" s="27">
        <f>C56+C57+C58</f>
        <v>9.709979352</v>
      </c>
      <c r="D59" s="7">
        <v>2245.7</v>
      </c>
      <c r="E59" s="41">
        <f>E56+E57+E58</f>
        <v>21805.749330786395</v>
      </c>
    </row>
    <row r="60" spans="3:5" ht="15">
      <c r="C60" s="59"/>
      <c r="E60" s="42"/>
    </row>
    <row r="61" ht="15">
      <c r="C61" s="60">
        <v>9.71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28125" style="0" customWidth="1"/>
    <col min="3" max="4" width="9.140625" style="0" hidden="1" customWidth="1"/>
    <col min="5" max="5" width="35.421875" style="0" customWidth="1"/>
  </cols>
  <sheetData>
    <row r="1" spans="1:5" ht="49.5" customHeight="1" thickBot="1">
      <c r="A1" s="81" t="s">
        <v>141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89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4086.2</v>
      </c>
    </row>
    <row r="8" spans="1:5" ht="15">
      <c r="A8" s="86" t="s">
        <v>2</v>
      </c>
      <c r="B8" s="86"/>
      <c r="C8" s="7"/>
      <c r="D8" s="7"/>
      <c r="E8" s="8">
        <v>14.37</v>
      </c>
    </row>
    <row r="9" spans="1:5" ht="15">
      <c r="A9" s="87"/>
      <c r="B9" s="87"/>
      <c r="C9" s="7"/>
      <c r="D9" s="7"/>
      <c r="E9" s="13">
        <f>E7*E8</f>
        <v>58718.693999999996</v>
      </c>
    </row>
    <row r="10" spans="1:5" ht="42.7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23.25">
      <c r="A11" s="34">
        <v>1</v>
      </c>
      <c r="B11" s="35" t="s">
        <v>36</v>
      </c>
      <c r="C11" s="27">
        <f>SUM(C14:C21)</f>
        <v>2.2688032000000002</v>
      </c>
      <c r="D11" s="7">
        <v>4086.2</v>
      </c>
      <c r="E11" s="41">
        <f>C11*D11</f>
        <v>9270.78363584</v>
      </c>
    </row>
    <row r="12" spans="1:5" ht="15">
      <c r="A12" s="46"/>
      <c r="B12" s="47" t="s">
        <v>4</v>
      </c>
      <c r="C12" s="61"/>
      <c r="D12" s="7">
        <v>4086.2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7">
        <v>4086.2</v>
      </c>
      <c r="E13" s="12">
        <f aca="true" t="shared" si="0" ref="E13:E57">C13*D13</f>
        <v>6912.215920000001</v>
      </c>
    </row>
    <row r="14" spans="1:5" ht="15">
      <c r="A14" s="2"/>
      <c r="B14" s="4" t="s">
        <v>5</v>
      </c>
      <c r="C14" s="6">
        <v>1.0075</v>
      </c>
      <c r="D14" s="7">
        <v>4086.2</v>
      </c>
      <c r="E14" s="12">
        <f t="shared" si="0"/>
        <v>4116.8465</v>
      </c>
    </row>
    <row r="15" spans="1:5" ht="15">
      <c r="A15" s="2"/>
      <c r="B15" s="4" t="s">
        <v>6</v>
      </c>
      <c r="C15" s="6">
        <v>0.6841</v>
      </c>
      <c r="D15" s="7">
        <v>4086.2</v>
      </c>
      <c r="E15" s="12">
        <f t="shared" si="0"/>
        <v>2795.36942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7">
        <v>4086.2</v>
      </c>
      <c r="E16" s="12">
        <f t="shared" si="0"/>
        <v>1396.2676158400002</v>
      </c>
    </row>
    <row r="17" spans="1:5" ht="23.25">
      <c r="A17" s="2">
        <v>1.3</v>
      </c>
      <c r="B17" s="4" t="s">
        <v>134</v>
      </c>
      <c r="C17" s="6">
        <v>0.0087</v>
      </c>
      <c r="D17" s="7">
        <v>4086.2</v>
      </c>
      <c r="E17" s="12">
        <f t="shared" si="0"/>
        <v>35.54994</v>
      </c>
    </row>
    <row r="18" spans="1:5" ht="15">
      <c r="A18" s="2">
        <v>1.4</v>
      </c>
      <c r="B18" s="37" t="s">
        <v>7</v>
      </c>
      <c r="C18" s="28">
        <v>0.0012</v>
      </c>
      <c r="D18" s="7">
        <v>4086.2</v>
      </c>
      <c r="E18" s="12">
        <f t="shared" si="0"/>
        <v>4.903439999999999</v>
      </c>
    </row>
    <row r="19" spans="1:5" ht="15">
      <c r="A19" s="2">
        <v>1.5</v>
      </c>
      <c r="B19" s="37" t="s">
        <v>8</v>
      </c>
      <c r="C19" s="28">
        <v>0.0816</v>
      </c>
      <c r="D19" s="7">
        <v>4086.2</v>
      </c>
      <c r="E19" s="12">
        <f t="shared" si="0"/>
        <v>333.43392</v>
      </c>
    </row>
    <row r="20" spans="1:5" ht="15">
      <c r="A20" s="2">
        <v>1.6</v>
      </c>
      <c r="B20" s="37" t="s">
        <v>135</v>
      </c>
      <c r="C20" s="28">
        <v>0.1164</v>
      </c>
      <c r="D20" s="7">
        <v>4086.2</v>
      </c>
      <c r="E20" s="12">
        <f t="shared" si="0"/>
        <v>475.63367999999997</v>
      </c>
    </row>
    <row r="21" spans="1:5" ht="15">
      <c r="A21" s="2">
        <v>1.7</v>
      </c>
      <c r="B21" s="37" t="s">
        <v>136</v>
      </c>
      <c r="C21" s="49">
        <v>0.0276</v>
      </c>
      <c r="D21" s="7">
        <v>4086.2</v>
      </c>
      <c r="E21" s="12">
        <f t="shared" si="0"/>
        <v>112.77911999999999</v>
      </c>
    </row>
    <row r="22" spans="1:5" ht="15">
      <c r="A22" s="32">
        <v>2</v>
      </c>
      <c r="B22" s="35" t="s">
        <v>9</v>
      </c>
      <c r="C22" s="27">
        <f>SUM(C23:C35)</f>
        <v>2.767</v>
      </c>
      <c r="D22" s="7">
        <v>4086.2</v>
      </c>
      <c r="E22" s="41">
        <f t="shared" si="0"/>
        <v>11306.515399999998</v>
      </c>
    </row>
    <row r="23" spans="1:5" ht="15">
      <c r="A23" s="31">
        <v>2.1</v>
      </c>
      <c r="B23" s="37" t="s">
        <v>10</v>
      </c>
      <c r="C23" s="28">
        <v>0.6191</v>
      </c>
      <c r="D23" s="7">
        <v>4086.2</v>
      </c>
      <c r="E23" s="12">
        <f t="shared" si="0"/>
        <v>2529.76642</v>
      </c>
    </row>
    <row r="24" spans="1:5" ht="15">
      <c r="A24" s="31">
        <v>2.2</v>
      </c>
      <c r="B24" s="37" t="s">
        <v>11</v>
      </c>
      <c r="C24" s="28">
        <v>0.2333</v>
      </c>
      <c r="D24" s="7">
        <v>4086.2</v>
      </c>
      <c r="E24" s="12">
        <f t="shared" si="0"/>
        <v>953.31046</v>
      </c>
    </row>
    <row r="25" spans="1:5" ht="23.25">
      <c r="A25" s="31">
        <v>2.3</v>
      </c>
      <c r="B25" s="37" t="s">
        <v>12</v>
      </c>
      <c r="C25" s="28">
        <v>1.373</v>
      </c>
      <c r="D25" s="7">
        <v>4086.2</v>
      </c>
      <c r="E25" s="12">
        <f t="shared" si="0"/>
        <v>5610.3526</v>
      </c>
    </row>
    <row r="26" spans="1:5" ht="23.25">
      <c r="A26" s="31">
        <v>2.4</v>
      </c>
      <c r="B26" s="37" t="s">
        <v>38</v>
      </c>
      <c r="C26" s="28">
        <v>0.0192</v>
      </c>
      <c r="D26" s="7">
        <v>4086.2</v>
      </c>
      <c r="E26" s="12">
        <f t="shared" si="0"/>
        <v>78.45503999999998</v>
      </c>
    </row>
    <row r="27" spans="1:5" ht="15">
      <c r="A27" s="31">
        <v>2.5</v>
      </c>
      <c r="B27" s="37" t="s">
        <v>13</v>
      </c>
      <c r="C27" s="28">
        <v>0.2607</v>
      </c>
      <c r="D27" s="7">
        <v>4086.2</v>
      </c>
      <c r="E27" s="12">
        <f t="shared" si="0"/>
        <v>1065.27234</v>
      </c>
    </row>
    <row r="28" spans="1:5" ht="15">
      <c r="A28" s="31">
        <v>2.6</v>
      </c>
      <c r="B28" s="37" t="s">
        <v>39</v>
      </c>
      <c r="C28" s="28">
        <v>0.0668</v>
      </c>
      <c r="D28" s="7">
        <v>4086.2</v>
      </c>
      <c r="E28" s="12">
        <f t="shared" si="0"/>
        <v>272.95815999999996</v>
      </c>
    </row>
    <row r="29" spans="1:5" ht="23.25">
      <c r="A29" s="31">
        <v>2.7</v>
      </c>
      <c r="B29" s="37" t="s">
        <v>14</v>
      </c>
      <c r="C29" s="28">
        <v>0.0092</v>
      </c>
      <c r="D29" s="7">
        <v>4086.2</v>
      </c>
      <c r="E29" s="12">
        <f t="shared" si="0"/>
        <v>37.593039999999995</v>
      </c>
    </row>
    <row r="30" spans="1:5" ht="15">
      <c r="A30" s="31">
        <v>2.8</v>
      </c>
      <c r="B30" s="37" t="s">
        <v>137</v>
      </c>
      <c r="C30" s="28"/>
      <c r="D30" s="7">
        <v>4086.2</v>
      </c>
      <c r="E30" s="12"/>
    </row>
    <row r="31" spans="1:5" ht="15">
      <c r="A31" s="31">
        <v>2.9</v>
      </c>
      <c r="B31" s="37" t="s">
        <v>15</v>
      </c>
      <c r="C31" s="28">
        <v>0.0483</v>
      </c>
      <c r="D31" s="7">
        <v>4086.2</v>
      </c>
      <c r="E31" s="12">
        <f t="shared" si="0"/>
        <v>197.36346</v>
      </c>
    </row>
    <row r="32" spans="1:5" ht="15">
      <c r="A32" s="38" t="s">
        <v>40</v>
      </c>
      <c r="B32" s="37" t="s">
        <v>16</v>
      </c>
      <c r="C32" s="28">
        <v>0.0144</v>
      </c>
      <c r="D32" s="7">
        <v>4086.2</v>
      </c>
      <c r="E32" s="12">
        <f t="shared" si="0"/>
        <v>58.84128</v>
      </c>
    </row>
    <row r="33" spans="1:5" ht="23.25">
      <c r="A33" s="31">
        <v>2.11</v>
      </c>
      <c r="B33" s="37" t="s">
        <v>17</v>
      </c>
      <c r="C33" s="28">
        <v>0.0542</v>
      </c>
      <c r="D33" s="7">
        <v>4086.2</v>
      </c>
      <c r="E33" s="12">
        <f t="shared" si="0"/>
        <v>221.47204</v>
      </c>
    </row>
    <row r="34" spans="1:5" ht="15">
      <c r="A34" s="31">
        <v>2.12</v>
      </c>
      <c r="B34" s="37" t="s">
        <v>18</v>
      </c>
      <c r="C34" s="28">
        <v>0.049</v>
      </c>
      <c r="D34" s="7">
        <v>4086.2</v>
      </c>
      <c r="E34" s="12">
        <f t="shared" si="0"/>
        <v>200.2238</v>
      </c>
    </row>
    <row r="35" spans="1:5" ht="23.25">
      <c r="A35" s="31">
        <v>2.13</v>
      </c>
      <c r="B35" s="37" t="s">
        <v>138</v>
      </c>
      <c r="C35" s="28">
        <v>0.0198</v>
      </c>
      <c r="D35" s="7">
        <v>4086.2</v>
      </c>
      <c r="E35" s="12">
        <f t="shared" si="0"/>
        <v>80.90676</v>
      </c>
    </row>
    <row r="36" spans="1:5" ht="23.25">
      <c r="A36" s="32">
        <v>3</v>
      </c>
      <c r="B36" s="35" t="s">
        <v>19</v>
      </c>
      <c r="C36" s="27">
        <f>SUM(C37:C39)</f>
        <v>2.6005</v>
      </c>
      <c r="D36" s="7">
        <v>4086.2</v>
      </c>
      <c r="E36" s="41">
        <f t="shared" si="0"/>
        <v>10626.163099999998</v>
      </c>
    </row>
    <row r="37" spans="1:5" ht="15">
      <c r="A37" s="31">
        <v>3.1</v>
      </c>
      <c r="B37" s="37" t="s">
        <v>20</v>
      </c>
      <c r="C37" s="28">
        <v>2.4367</v>
      </c>
      <c r="D37" s="7">
        <v>4086.2</v>
      </c>
      <c r="E37" s="12">
        <f t="shared" si="0"/>
        <v>9956.84354</v>
      </c>
    </row>
    <row r="38" spans="1:5" ht="15">
      <c r="A38" s="31">
        <v>3.2</v>
      </c>
      <c r="B38" s="37" t="s">
        <v>21</v>
      </c>
      <c r="C38" s="28">
        <v>0.163</v>
      </c>
      <c r="D38" s="7">
        <v>4086.2</v>
      </c>
      <c r="E38" s="12">
        <f t="shared" si="0"/>
        <v>666.0506</v>
      </c>
    </row>
    <row r="39" spans="1:5" ht="15">
      <c r="A39" s="31">
        <v>3.3</v>
      </c>
      <c r="B39" s="37" t="s">
        <v>22</v>
      </c>
      <c r="C39" s="28">
        <v>0.0008</v>
      </c>
      <c r="D39" s="7">
        <v>4086.2</v>
      </c>
      <c r="E39" s="12">
        <f t="shared" si="0"/>
        <v>3.26896</v>
      </c>
    </row>
    <row r="40" spans="1:5" ht="23.25">
      <c r="A40" s="32">
        <v>4</v>
      </c>
      <c r="B40" s="35" t="s">
        <v>23</v>
      </c>
      <c r="C40" s="27">
        <f>SUM(C41:C47)</f>
        <v>2.56913268</v>
      </c>
      <c r="D40" s="7">
        <v>4086.2</v>
      </c>
      <c r="E40" s="41">
        <f t="shared" si="0"/>
        <v>10497.989957016</v>
      </c>
    </row>
    <row r="41" spans="1:5" ht="23.25">
      <c r="A41" s="31">
        <v>4.1</v>
      </c>
      <c r="B41" s="37" t="s">
        <v>41</v>
      </c>
      <c r="C41" s="28">
        <v>1.8294</v>
      </c>
      <c r="D41" s="7">
        <v>4086.2</v>
      </c>
      <c r="E41" s="12">
        <f t="shared" si="0"/>
        <v>7475.294279999999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v>4086.2</v>
      </c>
      <c r="E42" s="12">
        <f t="shared" si="0"/>
        <v>1510.00944456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v>4086.2</v>
      </c>
      <c r="E43" s="12">
        <f t="shared" si="0"/>
        <v>898.530372456</v>
      </c>
    </row>
    <row r="44" spans="1:5" ht="15">
      <c r="A44" s="31">
        <v>4.4</v>
      </c>
      <c r="B44" s="37" t="s">
        <v>139</v>
      </c>
      <c r="C44" s="28">
        <v>0.0157</v>
      </c>
      <c r="D44" s="7">
        <v>4086.2</v>
      </c>
      <c r="E44" s="12">
        <f t="shared" si="0"/>
        <v>64.15333999999999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v>4086.2</v>
      </c>
      <c r="E45" s="12">
        <f t="shared" si="0"/>
        <v>14.710320000000001</v>
      </c>
    </row>
    <row r="46" spans="1:5" ht="15">
      <c r="A46" s="31">
        <v>4.6</v>
      </c>
      <c r="B46" s="37" t="s">
        <v>26</v>
      </c>
      <c r="C46" s="28">
        <v>0.08</v>
      </c>
      <c r="D46" s="7">
        <v>4086.2</v>
      </c>
      <c r="E46" s="12">
        <f t="shared" si="0"/>
        <v>326.896</v>
      </c>
    </row>
    <row r="47" spans="1:5" ht="15">
      <c r="A47" s="31">
        <v>4.7</v>
      </c>
      <c r="B47" s="37" t="s">
        <v>42</v>
      </c>
      <c r="C47" s="28">
        <v>0.051</v>
      </c>
      <c r="D47" s="7">
        <v>4086.2</v>
      </c>
      <c r="E47" s="12">
        <f t="shared" si="0"/>
        <v>208.39619999999996</v>
      </c>
    </row>
    <row r="48" spans="1:5" ht="15">
      <c r="A48" s="32">
        <v>5</v>
      </c>
      <c r="B48" s="35" t="s">
        <v>27</v>
      </c>
      <c r="C48" s="27">
        <f>SUM(C49:C52)</f>
        <v>1.3175852</v>
      </c>
      <c r="D48" s="7">
        <v>4086.2</v>
      </c>
      <c r="E48" s="41">
        <f t="shared" si="0"/>
        <v>5383.916644239999</v>
      </c>
    </row>
    <row r="49" spans="1:5" ht="23.25">
      <c r="A49" s="31">
        <v>5.1</v>
      </c>
      <c r="B49" s="37" t="s">
        <v>43</v>
      </c>
      <c r="C49" s="28">
        <v>0.6826</v>
      </c>
      <c r="D49" s="7">
        <v>4086.2</v>
      </c>
      <c r="E49" s="12">
        <f t="shared" si="0"/>
        <v>2789.24012</v>
      </c>
    </row>
    <row r="50" spans="1:5" ht="15">
      <c r="A50" s="31">
        <v>5.2</v>
      </c>
      <c r="B50" s="37" t="s">
        <v>115</v>
      </c>
      <c r="C50" s="28">
        <f>C49*0.202</f>
        <v>0.1378852</v>
      </c>
      <c r="D50" s="7">
        <v>4086.2</v>
      </c>
      <c r="E50" s="12">
        <f t="shared" si="0"/>
        <v>563.42650424</v>
      </c>
    </row>
    <row r="51" spans="1:5" ht="15">
      <c r="A51" s="31">
        <v>5.3</v>
      </c>
      <c r="B51" s="37" t="s">
        <v>28</v>
      </c>
      <c r="C51" s="28">
        <v>0.2227</v>
      </c>
      <c r="D51" s="7">
        <v>4086.2</v>
      </c>
      <c r="E51" s="12">
        <f t="shared" si="0"/>
        <v>909.99674</v>
      </c>
    </row>
    <row r="52" spans="1:5" ht="15">
      <c r="A52" s="31">
        <v>5.4</v>
      </c>
      <c r="B52" s="37" t="s">
        <v>29</v>
      </c>
      <c r="C52" s="28">
        <v>0.2744</v>
      </c>
      <c r="D52" s="7">
        <v>4086.2</v>
      </c>
      <c r="E52" s="12">
        <f t="shared" si="0"/>
        <v>1121.25328</v>
      </c>
    </row>
    <row r="53" spans="1:5" ht="15">
      <c r="A53" s="32">
        <v>6</v>
      </c>
      <c r="B53" s="35" t="s">
        <v>44</v>
      </c>
      <c r="C53" s="27">
        <f>C61*18.5%</f>
        <v>2.6584499999999998</v>
      </c>
      <c r="D53" s="7">
        <v>4086.2</v>
      </c>
      <c r="E53" s="41">
        <f t="shared" si="0"/>
        <v>10862.958389999998</v>
      </c>
    </row>
    <row r="54" spans="1:5" ht="15">
      <c r="A54" s="36">
        <v>6.1</v>
      </c>
      <c r="B54" s="35" t="s">
        <v>117</v>
      </c>
      <c r="C54" s="27">
        <f>C61*9.85%</f>
        <v>1.4154449999999998</v>
      </c>
      <c r="D54" s="7">
        <v>4086.2</v>
      </c>
      <c r="E54" s="41">
        <f t="shared" si="0"/>
        <v>5783.791358999999</v>
      </c>
    </row>
    <row r="55" spans="1:5" ht="15">
      <c r="A55" s="32">
        <v>7</v>
      </c>
      <c r="B55" s="35" t="s">
        <v>30</v>
      </c>
      <c r="C55" s="27">
        <v>0.009</v>
      </c>
      <c r="D55" s="7">
        <v>4086.2</v>
      </c>
      <c r="E55" s="41">
        <v>36.83</v>
      </c>
    </row>
    <row r="56" spans="1:5" ht="15">
      <c r="A56" s="32">
        <v>8</v>
      </c>
      <c r="B56" s="35" t="s">
        <v>31</v>
      </c>
      <c r="C56" s="30">
        <f>C55+C53+C48+C40+C36+C22+C11</f>
        <v>14.19047108</v>
      </c>
      <c r="D56" s="7">
        <v>4086.2</v>
      </c>
      <c r="E56" s="41">
        <f>E11+E22+E36+E40+E48+E53+E55</f>
        <v>57985.157127096</v>
      </c>
    </row>
    <row r="57" spans="1:5" ht="15">
      <c r="A57" s="39">
        <v>9</v>
      </c>
      <c r="B57" s="37" t="s">
        <v>32</v>
      </c>
      <c r="C57" s="28">
        <v>0.1561</v>
      </c>
      <c r="D57" s="7">
        <v>4086.2</v>
      </c>
      <c r="E57" s="12">
        <f t="shared" si="0"/>
        <v>637.8558199999999</v>
      </c>
    </row>
    <row r="58" spans="1:5" ht="15">
      <c r="A58" s="39">
        <v>10</v>
      </c>
      <c r="B58" s="37" t="s">
        <v>45</v>
      </c>
      <c r="C58" s="28">
        <v>0.0234</v>
      </c>
      <c r="D58" s="7">
        <v>4086.2</v>
      </c>
      <c r="E58" s="12">
        <v>95.68</v>
      </c>
    </row>
    <row r="59" spans="1:5" ht="15">
      <c r="A59" s="32">
        <v>11</v>
      </c>
      <c r="B59" s="55" t="s">
        <v>33</v>
      </c>
      <c r="C59" s="27">
        <f>C56+C57+C58</f>
        <v>14.369971080000001</v>
      </c>
      <c r="D59" s="7">
        <v>4086.2</v>
      </c>
      <c r="E59" s="41">
        <f>E56+E57+E58</f>
        <v>58718.692947095995</v>
      </c>
    </row>
    <row r="60" ht="15">
      <c r="C60" s="59"/>
    </row>
    <row r="61" ht="15">
      <c r="C61" s="60">
        <v>14.37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140625" style="0" customWidth="1"/>
    <col min="3" max="3" width="21.140625" style="0" hidden="1" customWidth="1"/>
    <col min="4" max="4" width="18.28125" style="0" hidden="1" customWidth="1"/>
    <col min="5" max="5" width="25.7109375" style="0" customWidth="1"/>
  </cols>
  <sheetData>
    <row r="1" spans="1:5" ht="54.75" customHeight="1" thickBot="1">
      <c r="A1" s="81" t="s">
        <v>140</v>
      </c>
      <c r="B1" s="82"/>
      <c r="C1" s="82"/>
      <c r="D1" s="82"/>
      <c r="E1" s="82"/>
    </row>
    <row r="3" spans="1:5" ht="15">
      <c r="A3" s="85" t="s">
        <v>86</v>
      </c>
      <c r="B3" s="85"/>
      <c r="C3" s="85"/>
      <c r="D3" s="85"/>
      <c r="E3" s="85"/>
    </row>
    <row r="5" spans="1:5" ht="15">
      <c r="A5" s="83" t="s">
        <v>90</v>
      </c>
      <c r="B5" s="83"/>
      <c r="C5" s="83"/>
      <c r="D5" s="83"/>
      <c r="E5" s="83"/>
    </row>
    <row r="6" spans="1:5" ht="15">
      <c r="A6" s="14"/>
      <c r="B6" s="14"/>
      <c r="C6" s="14"/>
      <c r="D6" s="14"/>
      <c r="E6" s="14"/>
    </row>
    <row r="7" spans="1:5" ht="15">
      <c r="A7" s="86" t="s">
        <v>1</v>
      </c>
      <c r="B7" s="86"/>
      <c r="C7" s="7"/>
      <c r="D7" s="7"/>
      <c r="E7" s="8">
        <v>4739.9</v>
      </c>
    </row>
    <row r="8" spans="1:5" ht="15">
      <c r="A8" s="86" t="s">
        <v>2</v>
      </c>
      <c r="B8" s="86"/>
      <c r="C8" s="7"/>
      <c r="D8" s="7"/>
      <c r="E8" s="8">
        <v>11.71</v>
      </c>
    </row>
    <row r="9" spans="1:5" ht="15">
      <c r="A9" s="87"/>
      <c r="B9" s="87"/>
      <c r="C9" s="7"/>
      <c r="D9" s="7"/>
      <c r="E9" s="13">
        <f>E7*E8</f>
        <v>55504.229</v>
      </c>
    </row>
    <row r="10" spans="1:5" ht="45" customHeight="1">
      <c r="A10" s="9" t="s">
        <v>35</v>
      </c>
      <c r="B10" s="10" t="s">
        <v>3</v>
      </c>
      <c r="C10" s="88" t="s">
        <v>34</v>
      </c>
      <c r="D10" s="88"/>
      <c r="E10" s="88"/>
    </row>
    <row r="11" spans="1:5" ht="15">
      <c r="A11" s="34">
        <v>1</v>
      </c>
      <c r="B11" s="35" t="s">
        <v>36</v>
      </c>
      <c r="C11" s="27">
        <f>SUM(C14:C21)</f>
        <v>3.0339928</v>
      </c>
      <c r="D11" s="7">
        <v>4739.9</v>
      </c>
      <c r="E11" s="41">
        <f>C11*D11</f>
        <v>14380.82247272</v>
      </c>
    </row>
    <row r="12" spans="1:5" ht="15">
      <c r="A12" s="46"/>
      <c r="B12" s="47" t="s">
        <v>4</v>
      </c>
      <c r="C12" s="48"/>
      <c r="D12" s="7">
        <f>E7</f>
        <v>4739.9</v>
      </c>
      <c r="E12" s="12"/>
    </row>
    <row r="13" spans="1:5" ht="15">
      <c r="A13" s="3">
        <v>1.1</v>
      </c>
      <c r="B13" s="4" t="s">
        <v>37</v>
      </c>
      <c r="C13" s="5">
        <f>C14+C15</f>
        <v>2.2564</v>
      </c>
      <c r="D13" s="7">
        <f>E7</f>
        <v>4739.9</v>
      </c>
      <c r="E13" s="12">
        <f aca="true" t="shared" si="0" ref="E13:E58">C13*D13</f>
        <v>10695.11036</v>
      </c>
    </row>
    <row r="14" spans="1:5" ht="15">
      <c r="A14" s="2"/>
      <c r="B14" s="4" t="s">
        <v>5</v>
      </c>
      <c r="C14" s="6">
        <v>1.6217</v>
      </c>
      <c r="D14" s="7">
        <f>E7</f>
        <v>4739.9</v>
      </c>
      <c r="E14" s="12">
        <f t="shared" si="0"/>
        <v>7686.695829999999</v>
      </c>
    </row>
    <row r="15" spans="1:5" ht="15">
      <c r="A15" s="2"/>
      <c r="B15" s="4" t="s">
        <v>6</v>
      </c>
      <c r="C15" s="6">
        <v>0.6347</v>
      </c>
      <c r="D15" s="7">
        <f>E7</f>
        <v>4739.9</v>
      </c>
      <c r="E15" s="12">
        <f t="shared" si="0"/>
        <v>3008.41453</v>
      </c>
    </row>
    <row r="16" spans="1:5" ht="15">
      <c r="A16" s="2">
        <v>1.2</v>
      </c>
      <c r="B16" s="4" t="s">
        <v>115</v>
      </c>
      <c r="C16" s="6">
        <f>(C14+C15)*0.202</f>
        <v>0.45579280000000005</v>
      </c>
      <c r="D16" s="7">
        <f>E7</f>
        <v>4739.9</v>
      </c>
      <c r="E16" s="12">
        <f t="shared" si="0"/>
        <v>2160.41229272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4739.9</v>
      </c>
      <c r="E17" s="12">
        <f t="shared" si="0"/>
        <v>67.78057</v>
      </c>
    </row>
    <row r="18" spans="1:5" ht="15">
      <c r="A18" s="2">
        <v>1.4</v>
      </c>
      <c r="B18" s="37" t="s">
        <v>7</v>
      </c>
      <c r="C18" s="28">
        <v>0.0012</v>
      </c>
      <c r="D18" s="7">
        <f>E7</f>
        <v>4739.9</v>
      </c>
      <c r="E18" s="12">
        <f t="shared" si="0"/>
        <v>5.687879999999999</v>
      </c>
    </row>
    <row r="19" spans="1:5" ht="15">
      <c r="A19" s="2">
        <v>1.5</v>
      </c>
      <c r="B19" s="37" t="s">
        <v>8</v>
      </c>
      <c r="C19" s="28">
        <v>0.0816</v>
      </c>
      <c r="D19" s="7">
        <f>E7</f>
        <v>4739.9</v>
      </c>
      <c r="E19" s="12">
        <f t="shared" si="0"/>
        <v>386.77584</v>
      </c>
    </row>
    <row r="20" spans="1:5" ht="15">
      <c r="A20" s="2">
        <v>1.6</v>
      </c>
      <c r="B20" s="37" t="s">
        <v>135</v>
      </c>
      <c r="C20" s="28">
        <v>0.1164</v>
      </c>
      <c r="D20" s="7">
        <f>E7</f>
        <v>4739.9</v>
      </c>
      <c r="E20" s="12">
        <f t="shared" si="0"/>
        <v>551.7243599999999</v>
      </c>
    </row>
    <row r="21" spans="1:5" ht="15">
      <c r="A21" s="2">
        <v>1.7</v>
      </c>
      <c r="B21" s="37" t="s">
        <v>136</v>
      </c>
      <c r="C21" s="49">
        <v>0.1083</v>
      </c>
      <c r="D21" s="7">
        <f>E7</f>
        <v>4739.9</v>
      </c>
      <c r="E21" s="12">
        <f t="shared" si="0"/>
        <v>513.3311699999999</v>
      </c>
    </row>
    <row r="22" spans="1:5" ht="15">
      <c r="A22" s="32">
        <v>2</v>
      </c>
      <c r="B22" s="35" t="s">
        <v>9</v>
      </c>
      <c r="C22" s="27">
        <f>SUM(C23:C35)</f>
        <v>2.1762</v>
      </c>
      <c r="D22" s="7">
        <f>E7</f>
        <v>4739.9</v>
      </c>
      <c r="E22" s="41">
        <f t="shared" si="0"/>
        <v>10314.97038</v>
      </c>
    </row>
    <row r="23" spans="1:5" ht="15">
      <c r="A23" s="31">
        <v>2.1</v>
      </c>
      <c r="B23" s="37" t="s">
        <v>10</v>
      </c>
      <c r="C23" s="28">
        <v>0.6191</v>
      </c>
      <c r="D23" s="7">
        <f>E7</f>
        <v>4739.9</v>
      </c>
      <c r="E23" s="12">
        <f t="shared" si="0"/>
        <v>2934.4720899999998</v>
      </c>
    </row>
    <row r="24" spans="1:5" ht="15">
      <c r="A24" s="31">
        <v>2.2</v>
      </c>
      <c r="B24" s="37" t="s">
        <v>11</v>
      </c>
      <c r="C24" s="28">
        <v>0.2333</v>
      </c>
      <c r="D24" s="7">
        <f>E7</f>
        <v>4739.9</v>
      </c>
      <c r="E24" s="12">
        <f t="shared" si="0"/>
        <v>1105.8186699999999</v>
      </c>
    </row>
    <row r="25" spans="1:5" ht="15">
      <c r="A25" s="31">
        <v>2.3</v>
      </c>
      <c r="B25" s="37" t="s">
        <v>12</v>
      </c>
      <c r="C25" s="28">
        <v>0.6167</v>
      </c>
      <c r="D25" s="7">
        <f>E7</f>
        <v>4739.9</v>
      </c>
      <c r="E25" s="12">
        <f t="shared" si="0"/>
        <v>2923.09633</v>
      </c>
    </row>
    <row r="26" spans="1:5" ht="15">
      <c r="A26" s="31">
        <v>2.4</v>
      </c>
      <c r="B26" s="37" t="s">
        <v>38</v>
      </c>
      <c r="C26" s="28">
        <v>0.0334</v>
      </c>
      <c r="D26" s="7">
        <f>E7</f>
        <v>4739.9</v>
      </c>
      <c r="E26" s="12">
        <f t="shared" si="0"/>
        <v>158.31266</v>
      </c>
    </row>
    <row r="27" spans="1:5" ht="15">
      <c r="A27" s="31">
        <v>2.5</v>
      </c>
      <c r="B27" s="37" t="s">
        <v>13</v>
      </c>
      <c r="C27" s="28">
        <v>0.2607</v>
      </c>
      <c r="D27" s="7">
        <f>E7</f>
        <v>4739.9</v>
      </c>
      <c r="E27" s="12">
        <f t="shared" si="0"/>
        <v>1235.69193</v>
      </c>
    </row>
    <row r="28" spans="1:5" ht="15">
      <c r="A28" s="31">
        <v>2.6</v>
      </c>
      <c r="B28" s="37" t="s">
        <v>39</v>
      </c>
      <c r="C28" s="28">
        <v>0.0834</v>
      </c>
      <c r="D28" s="11">
        <f>E7</f>
        <v>4739.9</v>
      </c>
      <c r="E28" s="12">
        <f t="shared" si="0"/>
        <v>395.30766</v>
      </c>
    </row>
    <row r="29" spans="1:5" ht="23.25">
      <c r="A29" s="31">
        <v>2.7</v>
      </c>
      <c r="B29" s="37" t="s">
        <v>14</v>
      </c>
      <c r="C29" s="28">
        <v>0.0092</v>
      </c>
      <c r="D29" s="7">
        <f>E7</f>
        <v>4739.9</v>
      </c>
      <c r="E29" s="12">
        <f t="shared" si="0"/>
        <v>43.607079999999996</v>
      </c>
    </row>
    <row r="30" spans="1:5" ht="15">
      <c r="A30" s="31">
        <v>2.8</v>
      </c>
      <c r="B30" s="37" t="s">
        <v>137</v>
      </c>
      <c r="C30" s="28">
        <v>0.1347</v>
      </c>
      <c r="D30" s="7">
        <f>D29</f>
        <v>4739.9</v>
      </c>
      <c r="E30" s="12">
        <f t="shared" si="0"/>
        <v>638.4645299999999</v>
      </c>
    </row>
    <row r="31" spans="1:5" ht="15">
      <c r="A31" s="31">
        <v>2.9</v>
      </c>
      <c r="B31" s="37" t="s">
        <v>15</v>
      </c>
      <c r="C31" s="28">
        <v>0.0483</v>
      </c>
      <c r="D31" s="7">
        <f>D30</f>
        <v>4739.9</v>
      </c>
      <c r="E31" s="12">
        <f t="shared" si="0"/>
        <v>228.93717</v>
      </c>
    </row>
    <row r="32" spans="1:5" ht="15">
      <c r="A32" s="38" t="s">
        <v>40</v>
      </c>
      <c r="B32" s="37" t="s">
        <v>16</v>
      </c>
      <c r="C32" s="28">
        <v>0.0144</v>
      </c>
      <c r="D32" s="7">
        <f>D30</f>
        <v>4739.9</v>
      </c>
      <c r="E32" s="12">
        <f t="shared" si="0"/>
        <v>68.25456</v>
      </c>
    </row>
    <row r="33" spans="1:5" ht="15">
      <c r="A33" s="31">
        <v>2.11</v>
      </c>
      <c r="B33" s="37" t="s">
        <v>17</v>
      </c>
      <c r="C33" s="28">
        <v>0.0542</v>
      </c>
      <c r="D33" s="7">
        <f>D30</f>
        <v>4739.9</v>
      </c>
      <c r="E33" s="12">
        <f t="shared" si="0"/>
        <v>256.90257999999994</v>
      </c>
    </row>
    <row r="34" spans="1:5" ht="15">
      <c r="A34" s="31">
        <v>2.12</v>
      </c>
      <c r="B34" s="37" t="s">
        <v>18</v>
      </c>
      <c r="C34" s="28">
        <v>0.049</v>
      </c>
      <c r="D34" s="7">
        <f>D31</f>
        <v>4739.9</v>
      </c>
      <c r="E34" s="12">
        <f t="shared" si="0"/>
        <v>232.2551</v>
      </c>
    </row>
    <row r="35" spans="1:5" ht="23.25">
      <c r="A35" s="31">
        <v>2.13</v>
      </c>
      <c r="B35" s="37" t="s">
        <v>138</v>
      </c>
      <c r="C35" s="28">
        <v>0.0198</v>
      </c>
      <c r="D35" s="7">
        <f>D34</f>
        <v>4739.9</v>
      </c>
      <c r="E35" s="12">
        <f t="shared" si="0"/>
        <v>93.85002</v>
      </c>
    </row>
    <row r="36" spans="1:5" ht="23.25">
      <c r="A36" s="32">
        <v>3</v>
      </c>
      <c r="B36" s="35" t="s">
        <v>19</v>
      </c>
      <c r="C36" s="27">
        <f>SUM(C37:C39)</f>
        <v>0</v>
      </c>
      <c r="D36" s="7">
        <f>D34</f>
        <v>4739.9</v>
      </c>
      <c r="E36" s="41">
        <f t="shared" si="0"/>
        <v>0</v>
      </c>
    </row>
    <row r="37" spans="1:5" ht="15">
      <c r="A37" s="31">
        <v>3.1</v>
      </c>
      <c r="B37" s="37" t="s">
        <v>20</v>
      </c>
      <c r="C37" s="28"/>
      <c r="D37" s="7">
        <f>D34</f>
        <v>4739.9</v>
      </c>
      <c r="E37" s="12"/>
    </row>
    <row r="38" spans="1:5" ht="15">
      <c r="A38" s="31">
        <v>3.2</v>
      </c>
      <c r="B38" s="37" t="s">
        <v>21</v>
      </c>
      <c r="C38" s="28"/>
      <c r="D38" s="7">
        <f>D35</f>
        <v>4739.9</v>
      </c>
      <c r="E38" s="12"/>
    </row>
    <row r="39" spans="1:5" ht="15">
      <c r="A39" s="31">
        <v>3.3</v>
      </c>
      <c r="B39" s="37" t="s">
        <v>22</v>
      </c>
      <c r="C39" s="28"/>
      <c r="D39" s="7">
        <f>D38</f>
        <v>4739.9</v>
      </c>
      <c r="E39" s="12"/>
    </row>
    <row r="40" spans="1:5" ht="15">
      <c r="A40" s="32">
        <v>4</v>
      </c>
      <c r="B40" s="35" t="s">
        <v>23</v>
      </c>
      <c r="C40" s="27">
        <f>SUM(C41:C47)</f>
        <v>2.68503268</v>
      </c>
      <c r="D40" s="7">
        <f>D39</f>
        <v>4739.9</v>
      </c>
      <c r="E40" s="41">
        <f t="shared" si="0"/>
        <v>12726.786399931998</v>
      </c>
    </row>
    <row r="41" spans="1:5" ht="23.25">
      <c r="A41" s="31">
        <v>4.1</v>
      </c>
      <c r="B41" s="37" t="s">
        <v>41</v>
      </c>
      <c r="C41" s="28">
        <v>1.8294</v>
      </c>
      <c r="D41" s="7">
        <f>D39</f>
        <v>4739.9</v>
      </c>
      <c r="E41" s="12">
        <f t="shared" si="0"/>
        <v>8671.17306</v>
      </c>
    </row>
    <row r="42" spans="1:5" ht="15">
      <c r="A42" s="31">
        <v>4.2</v>
      </c>
      <c r="B42" s="37" t="s">
        <v>115</v>
      </c>
      <c r="C42" s="28">
        <f>C41*0.202</f>
        <v>0.3695388</v>
      </c>
      <c r="D42" s="7">
        <f>D39</f>
        <v>4739.9</v>
      </c>
      <c r="E42" s="12">
        <f t="shared" si="0"/>
        <v>1751.57695812</v>
      </c>
    </row>
    <row r="43" spans="1:5" ht="15">
      <c r="A43" s="31">
        <v>4.3</v>
      </c>
      <c r="B43" s="37" t="s">
        <v>24</v>
      </c>
      <c r="C43" s="28">
        <f>(C41+C42)*0.1</f>
        <v>0.21989388</v>
      </c>
      <c r="D43" s="7">
        <f>D39</f>
        <v>4739.9</v>
      </c>
      <c r="E43" s="12">
        <f t="shared" si="0"/>
        <v>1042.275001812</v>
      </c>
    </row>
    <row r="44" spans="1:5" ht="15">
      <c r="A44" s="31">
        <v>4.4</v>
      </c>
      <c r="B44" s="37" t="s">
        <v>139</v>
      </c>
      <c r="C44" s="28">
        <v>0.0157</v>
      </c>
      <c r="D44" s="7">
        <f>D41</f>
        <v>4739.9</v>
      </c>
      <c r="E44" s="12">
        <f t="shared" si="0"/>
        <v>74.41642999999999</v>
      </c>
    </row>
    <row r="45" spans="1:5" ht="15">
      <c r="A45" s="31">
        <v>4.5</v>
      </c>
      <c r="B45" s="37" t="s">
        <v>25</v>
      </c>
      <c r="C45" s="28">
        <v>0.0036000000000000003</v>
      </c>
      <c r="D45" s="7">
        <f>D43</f>
        <v>4739.9</v>
      </c>
      <c r="E45" s="12">
        <f t="shared" si="0"/>
        <v>17.06364</v>
      </c>
    </row>
    <row r="46" spans="1:5" ht="15">
      <c r="A46" s="31">
        <v>4.6</v>
      </c>
      <c r="B46" s="37" t="s">
        <v>26</v>
      </c>
      <c r="C46" s="28">
        <v>0.083</v>
      </c>
      <c r="D46" s="7">
        <f>D43</f>
        <v>4739.9</v>
      </c>
      <c r="E46" s="12">
        <f t="shared" si="0"/>
        <v>393.4117</v>
      </c>
    </row>
    <row r="47" spans="1:5" ht="15">
      <c r="A47" s="31">
        <v>4.7</v>
      </c>
      <c r="B47" s="37" t="s">
        <v>42</v>
      </c>
      <c r="C47" s="28">
        <v>0.1639</v>
      </c>
      <c r="D47" s="7">
        <f>D43</f>
        <v>4739.9</v>
      </c>
      <c r="E47" s="12">
        <f t="shared" si="0"/>
        <v>776.8696099999999</v>
      </c>
    </row>
    <row r="48" spans="1:5" ht="15">
      <c r="A48" s="32">
        <v>5</v>
      </c>
      <c r="B48" s="35" t="s">
        <v>27</v>
      </c>
      <c r="C48" s="27">
        <f>SUM(C49:C52)</f>
        <v>1.1244524</v>
      </c>
      <c r="D48" s="7">
        <f>D43</f>
        <v>4739.9</v>
      </c>
      <c r="E48" s="41">
        <f t="shared" si="0"/>
        <v>5329.79193076</v>
      </c>
    </row>
    <row r="49" spans="1:5" ht="23.25">
      <c r="A49" s="31">
        <v>5.1</v>
      </c>
      <c r="B49" s="37" t="s">
        <v>43</v>
      </c>
      <c r="C49" s="28">
        <v>0.5562</v>
      </c>
      <c r="D49" s="7">
        <f>D44</f>
        <v>4739.9</v>
      </c>
      <c r="E49" s="12">
        <f t="shared" si="0"/>
        <v>2636.33238</v>
      </c>
    </row>
    <row r="50" spans="1:5" ht="15">
      <c r="A50" s="31">
        <v>5.2</v>
      </c>
      <c r="B50" s="37" t="s">
        <v>115</v>
      </c>
      <c r="C50" s="28">
        <f>C49*0.202</f>
        <v>0.11235240000000002</v>
      </c>
      <c r="D50" s="7">
        <f>D44</f>
        <v>4739.9</v>
      </c>
      <c r="E50" s="12">
        <f t="shared" si="0"/>
        <v>532.53914076</v>
      </c>
    </row>
    <row r="51" spans="1:5" ht="15">
      <c r="A51" s="31">
        <v>5.3</v>
      </c>
      <c r="B51" s="37" t="s">
        <v>28</v>
      </c>
      <c r="C51" s="28">
        <v>0.1815</v>
      </c>
      <c r="D51" s="7">
        <f>D44</f>
        <v>4739.9</v>
      </c>
      <c r="E51" s="12">
        <f t="shared" si="0"/>
        <v>860.29185</v>
      </c>
    </row>
    <row r="52" spans="1:5" ht="15">
      <c r="A52" s="31">
        <v>5.4</v>
      </c>
      <c r="B52" s="37" t="s">
        <v>29</v>
      </c>
      <c r="C52" s="28">
        <v>0.2744</v>
      </c>
      <c r="D52" s="7">
        <f>D45</f>
        <v>4739.9</v>
      </c>
      <c r="E52" s="12">
        <f t="shared" si="0"/>
        <v>1300.6285599999999</v>
      </c>
    </row>
    <row r="53" spans="1:5" ht="15">
      <c r="A53" s="32">
        <v>6</v>
      </c>
      <c r="B53" s="35" t="s">
        <v>44</v>
      </c>
      <c r="C53" s="27">
        <f>C61*18.5%</f>
        <v>2.16635</v>
      </c>
      <c r="D53" s="7">
        <f>D43</f>
        <v>4739.9</v>
      </c>
      <c r="E53" s="41">
        <f t="shared" si="0"/>
        <v>10268.282365</v>
      </c>
    </row>
    <row r="54" spans="1:5" ht="15">
      <c r="A54" s="36">
        <v>6.1</v>
      </c>
      <c r="B54" s="35" t="s">
        <v>117</v>
      </c>
      <c r="C54" s="27">
        <f>C61*9.85%</f>
        <v>1.153435</v>
      </c>
      <c r="D54" s="7">
        <f>D43</f>
        <v>4739.9</v>
      </c>
      <c r="E54" s="41">
        <f t="shared" si="0"/>
        <v>5467.166556499999</v>
      </c>
    </row>
    <row r="55" spans="1:5" ht="15">
      <c r="A55" s="32">
        <v>7</v>
      </c>
      <c r="B55" s="35" t="s">
        <v>30</v>
      </c>
      <c r="C55" s="27">
        <v>0.009</v>
      </c>
      <c r="D55" s="7">
        <f>D43</f>
        <v>4739.9</v>
      </c>
      <c r="E55" s="41">
        <v>42.53</v>
      </c>
    </row>
    <row r="56" spans="1:5" ht="15">
      <c r="A56" s="32">
        <v>8</v>
      </c>
      <c r="B56" s="35" t="s">
        <v>31</v>
      </c>
      <c r="C56" s="30">
        <f>C55+C53+C48+C40+C36+C22+C11</f>
        <v>11.19502788</v>
      </c>
      <c r="D56" s="7">
        <f>D44</f>
        <v>4739.9</v>
      </c>
      <c r="E56" s="41">
        <f>E11+E22+E36+E40+E48+E53+E55</f>
        <v>53063.183548411995</v>
      </c>
    </row>
    <row r="57" spans="1:5" ht="15">
      <c r="A57" s="39">
        <v>9</v>
      </c>
      <c r="B57" s="37" t="s">
        <v>32</v>
      </c>
      <c r="C57" s="28">
        <v>0.4478</v>
      </c>
      <c r="D57" s="7">
        <f>D45</f>
        <v>4739.9</v>
      </c>
      <c r="E57" s="12">
        <f t="shared" si="0"/>
        <v>2122.52722</v>
      </c>
    </row>
    <row r="58" spans="1:5" ht="15">
      <c r="A58" s="39">
        <v>10</v>
      </c>
      <c r="B58" s="37" t="s">
        <v>45</v>
      </c>
      <c r="C58" s="28">
        <v>0.0672</v>
      </c>
      <c r="D58" s="7">
        <f>D48</f>
        <v>4739.9</v>
      </c>
      <c r="E58" s="12">
        <f t="shared" si="0"/>
        <v>318.52127999999993</v>
      </c>
    </row>
    <row r="59" spans="1:5" ht="15">
      <c r="A59" s="32">
        <v>11</v>
      </c>
      <c r="B59" s="55" t="s">
        <v>33</v>
      </c>
      <c r="C59" s="27">
        <f>C56+C57+C58</f>
        <v>11.710027879999998</v>
      </c>
      <c r="D59" s="7">
        <f>D48</f>
        <v>4739.9</v>
      </c>
      <c r="E59" s="41">
        <f>E56+E57+E58</f>
        <v>55504.232048412</v>
      </c>
    </row>
    <row r="60" ht="15">
      <c r="C60" s="59"/>
    </row>
    <row r="61" ht="15">
      <c r="C61" s="60">
        <v>11.71</v>
      </c>
    </row>
  </sheetData>
  <sheetProtection/>
  <mergeCells count="7"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2013-02-26T07:29:46Z</cp:lastPrinted>
  <dcterms:created xsi:type="dcterms:W3CDTF">2006-09-28T05:33:49Z</dcterms:created>
  <dcterms:modified xsi:type="dcterms:W3CDTF">2013-03-13T12:54:26Z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