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85" windowWidth="15420" windowHeight="5460" activeTab="14"/>
  </bookViews>
  <sheets>
    <sheet name="26" sheetId="1" r:id="rId1"/>
    <sheet name="30" sheetId="2" r:id="rId2"/>
    <sheet name="30 к.2" sheetId="3" r:id="rId3"/>
    <sheet name="30 к.3" sheetId="4" r:id="rId4"/>
    <sheet name="31 к.1" sheetId="5" r:id="rId5"/>
    <sheet name="31 к.2" sheetId="6" r:id="rId6"/>
    <sheet name="Аэроф" sheetId="7" r:id="rId7"/>
    <sheet name="42" sheetId="8" r:id="rId8"/>
    <sheet name="50 к.1" sheetId="9" r:id="rId9"/>
    <sheet name="50 к.2" sheetId="10" r:id="rId10"/>
    <sheet name="54" sheetId="11" r:id="rId11"/>
    <sheet name="54 к.1" sheetId="12" r:id="rId12"/>
    <sheet name="54 к.2" sheetId="13" r:id="rId13"/>
    <sheet name="58 к.1" sheetId="14" r:id="rId14"/>
    <sheet name="58 к.2" sheetId="15" r:id="rId15"/>
    <sheet name="Друж" sheetId="16" r:id="rId16"/>
    <sheet name="28" sheetId="17" r:id="rId17"/>
    <sheet name="Пуг.3" sheetId="18" r:id="rId18"/>
  </sheets>
  <definedNames/>
  <calcPr calcMode="manual" fullCalcOnLoad="1"/>
</workbook>
</file>

<file path=xl/sharedStrings.xml><?xml version="1.0" encoding="utf-8"?>
<sst xmlns="http://schemas.openxmlformats.org/spreadsheetml/2006/main" count="1153" uniqueCount="198">
  <si>
    <t>№ 
п/п</t>
  </si>
  <si>
    <t>Наименование  работ</t>
  </si>
  <si>
    <t>Кол-во</t>
  </si>
  <si>
    <t>Срок  
исполнения</t>
  </si>
  <si>
    <t>Заявочный  ремонт</t>
  </si>
  <si>
    <t>Проф. осмотр</t>
  </si>
  <si>
    <t>Промывка  и  опрессовка
системы  отопления</t>
  </si>
  <si>
    <r>
      <t>м</t>
    </r>
    <r>
      <rPr>
        <vertAlign val="superscript"/>
        <sz val="12"/>
        <rFont val="Arial"/>
        <family val="2"/>
      </rPr>
      <t>3</t>
    </r>
  </si>
  <si>
    <t>шт.</t>
  </si>
  <si>
    <t>м/п</t>
  </si>
  <si>
    <t>Слив  и  наполнение системы  
отопления</t>
  </si>
  <si>
    <r>
      <t>м</t>
    </r>
    <r>
      <rPr>
        <vertAlign val="superscript"/>
        <sz val="12"/>
        <rFont val="Arial"/>
        <family val="2"/>
      </rPr>
      <t>2</t>
    </r>
  </si>
  <si>
    <t>круглосуточно</t>
  </si>
  <si>
    <t>июнь-июль</t>
  </si>
  <si>
    <t>май, 
октябрь</t>
  </si>
  <si>
    <t>октябрь</t>
  </si>
  <si>
    <t>май-июль</t>
  </si>
  <si>
    <t>Составил:</t>
  </si>
  <si>
    <t>Зуев  С.А.</t>
  </si>
  <si>
    <t xml:space="preserve">           "Утверждаю"</t>
  </si>
  <si>
    <t>Остекление  лестничных  клеток</t>
  </si>
  <si>
    <t>ноябрь</t>
  </si>
  <si>
    <r>
      <t xml:space="preserve">Непредвиденные  работы  
</t>
    </r>
    <r>
      <rPr>
        <sz val="11"/>
        <rFont val="Arial"/>
        <family val="2"/>
      </rPr>
      <t>(смена  стояков, сгонов, пробок и т.д.)</t>
    </r>
  </si>
  <si>
    <t>дом</t>
  </si>
  <si>
    <t>апрель-май</t>
  </si>
  <si>
    <t>"Согласовано"</t>
  </si>
  <si>
    <t>Ремонт  и покраска  детского оборуд.</t>
  </si>
  <si>
    <t>согласно  графику</t>
  </si>
  <si>
    <t>Старший  по  дому  №  26</t>
  </si>
  <si>
    <t>по  ул. Зубковой</t>
  </si>
  <si>
    <t xml:space="preserve">             Радин  В.Е.</t>
  </si>
  <si>
    <t xml:space="preserve"> Директор  ООО "Вектор Плюс"</t>
  </si>
  <si>
    <t>Ремонт  вентилей  ХВС, ГВС</t>
  </si>
  <si>
    <t>Замена  вентилей  ХВС, ГВС</t>
  </si>
  <si>
    <t>Ремонт межпанельных швов</t>
  </si>
  <si>
    <t>август-сентябрь</t>
  </si>
  <si>
    <t>Старший  по  дому  №  30</t>
  </si>
  <si>
    <t>Подготовка элеваторных узлов</t>
  </si>
  <si>
    <t xml:space="preserve">Смена труб отопления  </t>
  </si>
  <si>
    <t>Ремонт  вентилей  ХВС, ГВС, отопл.</t>
  </si>
  <si>
    <t>Замена  вентилей  ХВС, ГВС, отопл.</t>
  </si>
  <si>
    <t>Ремонт кровли</t>
  </si>
  <si>
    <t>май-август</t>
  </si>
  <si>
    <t>Старший  по  дому  №  30 к.2</t>
  </si>
  <si>
    <t>октябрь - ноябрь</t>
  </si>
  <si>
    <t>Старший  по  дому  №  30 к.3</t>
  </si>
  <si>
    <t>Старший  по  дому  №  31 к.1</t>
  </si>
  <si>
    <t>Старший  по  дому  №  31 к.2</t>
  </si>
  <si>
    <t>Старший  по  дому  №  42</t>
  </si>
  <si>
    <t>по  ул.  Новосёлов</t>
  </si>
  <si>
    <t>Старший  по  дому  №  50 к.1</t>
  </si>
  <si>
    <t>Старший  по  дому  №  54</t>
  </si>
  <si>
    <t>Старший  по  дому  №  54 к.1</t>
  </si>
  <si>
    <t>Старший  по  дому  №  54 к.2</t>
  </si>
  <si>
    <t>Старший  по  дому  №  58 к.1</t>
  </si>
  <si>
    <t>Старший  по  дому  №  58 к.2</t>
  </si>
  <si>
    <t>кран 
Маевск.</t>
  </si>
  <si>
    <t>Ремонт  вентилей  отопл.</t>
  </si>
  <si>
    <t>Замена  вентилей  отопл.</t>
  </si>
  <si>
    <t>Ремонт и уплотнение дверей на кровлю, чердак и т/п</t>
  </si>
  <si>
    <t>Ремонт и уплотнение дверей на чердак</t>
  </si>
  <si>
    <t>Ремонт и уплотнение дверей на кровлю</t>
  </si>
  <si>
    <t>кран 
Маевск</t>
  </si>
  <si>
    <t>Ремонт  вентилей  ХВС, отопл.</t>
  </si>
  <si>
    <t>Замена  вентилей  ХВС, отопл.</t>
  </si>
  <si>
    <t>Покраска  поверхностей  по  металлу</t>
  </si>
  <si>
    <r>
      <t>м</t>
    </r>
    <r>
      <rPr>
        <vertAlign val="superscript"/>
        <sz val="10"/>
        <rFont val="Arial Cyr"/>
        <family val="0"/>
      </rPr>
      <t>2</t>
    </r>
  </si>
  <si>
    <t>Покраска  поверхностей  по  бетону</t>
  </si>
  <si>
    <t xml:space="preserve">побелка  потолка  по  бетону  </t>
  </si>
  <si>
    <t xml:space="preserve">побелка  стен  по  бетону </t>
  </si>
  <si>
    <t>Покраска  трубы  ливневой  канализации</t>
  </si>
  <si>
    <t>ПЛАН  ТЕХНИЧЕСКОГО  ОБСЛУЖИВАНИЯ  И  ТЕКУЩЕГО  РЕМОНТА
ОБЩЕДОМОВОГО  ИМУЩЕСТВА</t>
  </si>
  <si>
    <t>Ремонт  элеваторных узлов</t>
  </si>
  <si>
    <t>май, октябрь</t>
  </si>
  <si>
    <r>
      <t>м</t>
    </r>
    <r>
      <rPr>
        <vertAlign val="superscript"/>
        <sz val="11"/>
        <rFont val="Arial"/>
        <family val="2"/>
      </rPr>
      <t>2</t>
    </r>
  </si>
  <si>
    <r>
      <t>м</t>
    </r>
    <r>
      <rPr>
        <vertAlign val="superscript"/>
        <sz val="11"/>
        <rFont val="Arial"/>
        <family val="2"/>
      </rPr>
      <t>3</t>
    </r>
  </si>
  <si>
    <t>Промывка  и  опрессовкасистемы  отопления</t>
  </si>
  <si>
    <t>Слив  и  наполнение системы  отопления</t>
  </si>
  <si>
    <t>I. Техническое обслуживание</t>
  </si>
  <si>
    <t>II. Текущий ремонт</t>
  </si>
  <si>
    <t>труба 
д.20
д.25-32
д.50</t>
  </si>
  <si>
    <t>6270 м/п
792 м/п
264 м/п</t>
  </si>
  <si>
    <t>6160 м/п
760 м/п
192 м/п</t>
  </si>
  <si>
    <t>10560 м/п
1520 м/п
384 м/п</t>
  </si>
  <si>
    <t>Непредвиденные  работы  
(смена  стояков, сгонов, пробок и т.д.)</t>
  </si>
  <si>
    <r>
      <t>м</t>
    </r>
    <r>
      <rPr>
        <vertAlign val="superscript"/>
        <sz val="11"/>
        <rFont val="Arial"/>
        <family val="0"/>
      </rPr>
      <t>3</t>
    </r>
  </si>
  <si>
    <r>
      <t>м</t>
    </r>
    <r>
      <rPr>
        <vertAlign val="superscript"/>
        <sz val="11"/>
        <rFont val="Arial"/>
        <family val="0"/>
      </rPr>
      <t>2</t>
    </r>
  </si>
  <si>
    <t>сентябрь-октябрь</t>
  </si>
  <si>
    <t xml:space="preserve">                                       Шумилина  Н.А.</t>
  </si>
  <si>
    <t xml:space="preserve">               Радин  В.Е.</t>
  </si>
  <si>
    <t>Председатель ТСЖ  "Дружба"</t>
  </si>
  <si>
    <t xml:space="preserve">                          Кузнецов  С.И.</t>
  </si>
  <si>
    <t>Подготовка  элеваторных  узлов</t>
  </si>
  <si>
    <t>июнь-авг.</t>
  </si>
  <si>
    <t>май-сент.</t>
  </si>
  <si>
    <t>Смена  вентилей  д. 20, 25 мм</t>
  </si>
  <si>
    <t>Директор  ООО "Вектор Плюс"</t>
  </si>
  <si>
    <t>Смена  вентилей  д. 50 мм</t>
  </si>
  <si>
    <t>Ремонт  кровли</t>
  </si>
  <si>
    <t>август-октябрь</t>
  </si>
  <si>
    <t>Председатель ЖСК  "Аэрофлот"</t>
  </si>
  <si>
    <t>Техник-инспектор  ООО "Вектор Плюс"</t>
  </si>
  <si>
    <t>март-ноябрь</t>
  </si>
  <si>
    <t>Смена труб канализации  д. 110 мм пл.</t>
  </si>
  <si>
    <t xml:space="preserve">Ремонт межпанельных швов </t>
  </si>
  <si>
    <r>
      <t>м</t>
    </r>
    <r>
      <rPr>
        <vertAlign val="superscript"/>
        <sz val="11"/>
        <rFont val="Arial Cyr"/>
        <family val="0"/>
      </rPr>
      <t>2</t>
    </r>
  </si>
  <si>
    <t>Слив  и  наполнение системы отопления</t>
  </si>
  <si>
    <t>Ремонт  вентилей  ХВС.</t>
  </si>
  <si>
    <t>Замена  вентилей  ХВС</t>
  </si>
  <si>
    <t>октябрь-ноябрь</t>
  </si>
  <si>
    <t>Смена труб  отопления  д.32 мм</t>
  </si>
  <si>
    <r>
      <t>м</t>
    </r>
    <r>
      <rPr>
        <vertAlign val="superscript"/>
        <sz val="9"/>
        <rFont val="Arial Cyr"/>
        <family val="0"/>
      </rPr>
      <t>2</t>
    </r>
  </si>
  <si>
    <t>Смена труб  отопления д. 32</t>
  </si>
  <si>
    <t>Смена труб канализации   д. 110</t>
  </si>
  <si>
    <t>Смена труб канализации   д. 50</t>
  </si>
  <si>
    <t>Промывка  и  опрессовка системы отопления</t>
  </si>
  <si>
    <t>Ремонт  вентилей  ХВС, ГВС, отопл. д. 20,25</t>
  </si>
  <si>
    <t>Замена  вентилей  ХВС, ГВС, отопл. д. 20,25</t>
  </si>
  <si>
    <t>Сверление отверстий в перекрытии д.32</t>
  </si>
  <si>
    <t>октябрь, ноябрь</t>
  </si>
  <si>
    <t>Регулировка  системы  отопления (3 раза)</t>
  </si>
  <si>
    <t>февраль-июль</t>
  </si>
  <si>
    <t xml:space="preserve">Ремонт заполнения перил </t>
  </si>
  <si>
    <t>Смена труб отопления  д. 32</t>
  </si>
  <si>
    <t>Проф. осмотр сан.тех.оборудования в квартирах</t>
  </si>
  <si>
    <t>кв.</t>
  </si>
  <si>
    <t>февраль-май</t>
  </si>
  <si>
    <t>Покраска подъезда  №   2</t>
  </si>
  <si>
    <t xml:space="preserve">     Директор  ООО "Вектор Плюс"</t>
  </si>
  <si>
    <t xml:space="preserve">      Директор  ООО "Вектор Плюс"</t>
  </si>
  <si>
    <t xml:space="preserve">       Директор  ООО "Вектор Плюс"</t>
  </si>
  <si>
    <t>февраль-март</t>
  </si>
  <si>
    <t>Ремонт козырьков лоджий</t>
  </si>
  <si>
    <t>Проверка вент.каналов</t>
  </si>
  <si>
    <t>Монтаж труб  ГВС   обратка стояк  Ø 25 п/пр</t>
  </si>
  <si>
    <t>Проф. ремонт  вентилей  ø 20 мм</t>
  </si>
  <si>
    <t>Проф. ремонт  вентилей  ø 25 мм</t>
  </si>
  <si>
    <r>
      <t xml:space="preserve">Проф. ремонт  вентилей  </t>
    </r>
    <r>
      <rPr>
        <sz val="11"/>
        <rFont val="Arial"/>
        <family val="2"/>
      </rPr>
      <t>ø</t>
    </r>
    <r>
      <rPr>
        <sz val="11"/>
        <rFont val="Arial"/>
        <family val="0"/>
      </rPr>
      <t xml:space="preserve"> 20 мм</t>
    </r>
  </si>
  <si>
    <r>
      <t xml:space="preserve">Проф. ремонт  вентилей  </t>
    </r>
    <r>
      <rPr>
        <sz val="11"/>
        <rFont val="Arial"/>
        <family val="2"/>
      </rPr>
      <t>ø</t>
    </r>
    <r>
      <rPr>
        <sz val="11"/>
        <rFont val="Arial"/>
        <family val="0"/>
      </rPr>
      <t xml:space="preserve"> 25 мм</t>
    </r>
  </si>
  <si>
    <r>
      <t xml:space="preserve">                               </t>
    </r>
    <r>
      <rPr>
        <sz val="12"/>
        <rFont val="Arial"/>
        <family val="2"/>
      </rPr>
      <t>Шишков  К.А</t>
    </r>
    <r>
      <rPr>
        <sz val="12"/>
        <rFont val="Arial"/>
        <family val="0"/>
      </rPr>
      <t>.</t>
    </r>
  </si>
  <si>
    <t xml:space="preserve">                              Лезин  Н.А.</t>
  </si>
  <si>
    <t xml:space="preserve">Ремонт  кровли </t>
  </si>
  <si>
    <t>Ремонт кровли козырька входа п.№ 3</t>
  </si>
  <si>
    <t>Устройство решёток  на  вент.продухи  т/п  25*25 см</t>
  </si>
  <si>
    <t>апрель-октябрь</t>
  </si>
  <si>
    <t>Ремонт  детского оборуд.</t>
  </si>
  <si>
    <t>Покраска подъезда  №   6</t>
  </si>
  <si>
    <t>Смена труб отопления  д. 20</t>
  </si>
  <si>
    <t>Ремонт кровли  козырьков входов в под №3,6</t>
  </si>
  <si>
    <t>Старший  по  дому  №  50 к.2</t>
  </si>
  <si>
    <t>Покраска подъезда  №   3</t>
  </si>
  <si>
    <t>Покраска подъезда  № 3</t>
  </si>
  <si>
    <t>декабрь</t>
  </si>
  <si>
    <t>Покраска подъезда  №   4</t>
  </si>
  <si>
    <t>Ремонт кровли  козырьков входов в под № 9</t>
  </si>
  <si>
    <t>Смена труб отопления   д. 32 мм</t>
  </si>
  <si>
    <t>Покраска подъезда  58 к.6</t>
  </si>
  <si>
    <t xml:space="preserve"> дома  №  26  по  ул.  Зубковой
на    2024  год</t>
  </si>
  <si>
    <t xml:space="preserve"> дома  №  30  по  ул.  Зубковой
на    2024  год</t>
  </si>
  <si>
    <t xml:space="preserve"> дома  №  30 к.2  по  ул.  Зубковой
на    2024  год</t>
  </si>
  <si>
    <t xml:space="preserve"> дома  №  30 к.3  по  ул.  Зубковой
на    2024  год</t>
  </si>
  <si>
    <t xml:space="preserve"> дома  №  31 к.1  по  ул.  Зубковой
на    2024  год</t>
  </si>
  <si>
    <t xml:space="preserve"> дома  №  31 к.2  по  ул.  Зубковой
на    2024  год</t>
  </si>
  <si>
    <t>дома  №  31 "А"  по  ул.  Зубковой  (ЖСК "Аэрофлот")
на   2024  год.</t>
  </si>
  <si>
    <t xml:space="preserve"> многоквартирного  дома  №  42  по  ул.  Новосёлов
на    2024  год</t>
  </si>
  <si>
    <t xml:space="preserve"> дома  №  50 к.1  по  ул.  Новосёлов
на    2024  год</t>
  </si>
  <si>
    <t>дома  №  50 к.2 по ул.  Новосёлов 
на   2024  год</t>
  </si>
  <si>
    <t xml:space="preserve"> дома  №  54  по  ул.  Новосёлов
на    2024  год</t>
  </si>
  <si>
    <t xml:space="preserve"> дома  №  54 к.1  по  ул.  Новосёлов
на    2024  год</t>
  </si>
  <si>
    <t xml:space="preserve"> дома  №  54 к.2  по  ул.  Новосёлов
на    2024  год</t>
  </si>
  <si>
    <t xml:space="preserve"> дома  №  58 к.1  по  ул.  Новосёлов
на    2024  год</t>
  </si>
  <si>
    <t xml:space="preserve"> дома  №  58 к.2  по  ул.  Новосёлов
на    2024  год</t>
  </si>
  <si>
    <t xml:space="preserve"> дома  №  58 к.3-6  по  ул.  Новосёлов  (ТСЖ "Дружба")
на    2024  год</t>
  </si>
  <si>
    <t>Председатель ТСН  "Чайка-1"</t>
  </si>
  <si>
    <t>Старший  по  дому  №  3</t>
  </si>
  <si>
    <t>по  ул.  Пугачёва</t>
  </si>
  <si>
    <t xml:space="preserve"> дома  №  3  по  ул.  Пугачёва
на    2024  год</t>
  </si>
  <si>
    <t xml:space="preserve"> дома  №  28  по  ул.  Зубковой
на    2024  год</t>
  </si>
  <si>
    <t>июль-август</t>
  </si>
  <si>
    <t>Подготовка теплообменника отопления</t>
  </si>
  <si>
    <t>март-декабрь</t>
  </si>
  <si>
    <t>Покраска подъезда  №   1</t>
  </si>
  <si>
    <t>Покраска подъездов   № 6</t>
  </si>
  <si>
    <t>Покраска подъезда  №  4</t>
  </si>
  <si>
    <t>Покраска детского  оборудования</t>
  </si>
  <si>
    <t>Ремонт детского  оборудования</t>
  </si>
  <si>
    <t>март</t>
  </si>
  <si>
    <t>май-октябрь</t>
  </si>
  <si>
    <t>июнь</t>
  </si>
  <si>
    <t>август-декабрь</t>
  </si>
  <si>
    <t>апрель,август,декабрь</t>
  </si>
  <si>
    <t>январь,май,сентябрь</t>
  </si>
  <si>
    <t xml:space="preserve">                          Воровьёва  В.С.</t>
  </si>
  <si>
    <t xml:space="preserve">                               Павлова  М.Н.</t>
  </si>
  <si>
    <t>Покраска подъездов  № 3,4</t>
  </si>
  <si>
    <t>Покраска подъездов  № 1,4</t>
  </si>
  <si>
    <t>Покраска подъездов   3 шт.     1,7 под.</t>
  </si>
  <si>
    <t>Покраска подъездов   № 1,2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</si>
</sst>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5">
    <font>
      <sz val="10"/>
      <name val="Arial"/>
      <family val="0"/>
    </font>
    <font>
      <sz val="12"/>
      <name val="Arial"/>
      <family val="0"/>
    </font>
    <font>
      <vertAlign val="superscript"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1"/>
      <name val="Arial"/>
      <family val="2"/>
    </font>
    <font>
      <sz val="10"/>
      <name val="Arial Cyr"/>
      <family val="2"/>
    </font>
    <font>
      <vertAlign val="superscript"/>
      <sz val="10"/>
      <name val="Arial Cyr"/>
      <family val="0"/>
    </font>
    <font>
      <vertAlign val="superscript"/>
      <sz val="11"/>
      <name val="Arial"/>
      <family val="2"/>
    </font>
    <font>
      <sz val="11"/>
      <name val="Arial Cyr"/>
      <family val="2"/>
    </font>
    <font>
      <vertAlign val="superscript"/>
      <sz val="11"/>
      <name val="Arial Cyr"/>
      <family val="0"/>
    </font>
    <font>
      <sz val="9"/>
      <name val="Arial"/>
      <family val="0"/>
    </font>
    <font>
      <sz val="9"/>
      <name val="Arial Cyr"/>
      <family val="2"/>
    </font>
    <font>
      <vertAlign val="superscript"/>
      <sz val="9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180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/>
    </xf>
    <xf numFmtId="0" fontId="5" fillId="0" borderId="4" xfId="0" applyFont="1" applyBorder="1" applyAlignment="1">
      <alignment wrapText="1"/>
    </xf>
    <xf numFmtId="0" fontId="1" fillId="0" borderId="0" xfId="0" applyFont="1" applyAlignment="1">
      <alignment/>
    </xf>
    <xf numFmtId="0" fontId="7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0" fontId="0" fillId="0" borderId="3" xfId="0" applyFont="1" applyBorder="1" applyAlignment="1">
      <alignment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6" xfId="0" applyFont="1" applyBorder="1" applyAlignment="1">
      <alignment/>
    </xf>
    <xf numFmtId="0" fontId="6" fillId="0" borderId="6" xfId="0" applyFont="1" applyBorder="1" applyAlignment="1">
      <alignment wrapText="1"/>
    </xf>
    <xf numFmtId="0" fontId="6" fillId="0" borderId="5" xfId="0" applyFont="1" applyBorder="1" applyAlignment="1">
      <alignment wrapText="1"/>
    </xf>
    <xf numFmtId="180" fontId="6" fillId="0" borderId="0" xfId="0" applyNumberFormat="1" applyFont="1" applyAlignment="1">
      <alignment/>
    </xf>
    <xf numFmtId="180" fontId="1" fillId="0" borderId="0" xfId="0" applyNumberFormat="1" applyFont="1" applyAlignment="1">
      <alignment horizontal="center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6" xfId="0" applyFont="1" applyBorder="1" applyAlignment="1">
      <alignment wrapText="1"/>
    </xf>
    <xf numFmtId="0" fontId="5" fillId="0" borderId="2" xfId="0" applyFont="1" applyBorder="1" applyAlignment="1">
      <alignment horizontal="right" wrapText="1"/>
    </xf>
    <xf numFmtId="0" fontId="5" fillId="0" borderId="4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/>
    </xf>
    <xf numFmtId="0" fontId="12" fillId="0" borderId="4" xfId="0" applyFont="1" applyBorder="1" applyAlignment="1">
      <alignment wrapText="1"/>
    </xf>
    <xf numFmtId="0" fontId="6" fillId="0" borderId="11" xfId="0" applyFont="1" applyBorder="1" applyAlignment="1">
      <alignment/>
    </xf>
    <xf numFmtId="0" fontId="0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2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6" fillId="0" borderId="3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wrapText="1"/>
    </xf>
    <xf numFmtId="0" fontId="12" fillId="0" borderId="2" xfId="0" applyFont="1" applyBorder="1" applyAlignment="1">
      <alignment horizontal="right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" xfId="0" applyFont="1" applyBorder="1" applyAlignment="1">
      <alignment horizontal="right" wrapText="1"/>
    </xf>
    <xf numFmtId="0" fontId="0" fillId="0" borderId="4" xfId="0" applyFont="1" applyBorder="1" applyAlignment="1">
      <alignment wrapText="1"/>
    </xf>
    <xf numFmtId="0" fontId="6" fillId="0" borderId="1" xfId="0" applyFont="1" applyBorder="1" applyAlignment="1">
      <alignment vertical="top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E36"/>
  <sheetViews>
    <sheetView workbookViewId="0" topLeftCell="A16">
      <selection activeCell="C32" sqref="C32"/>
    </sheetView>
  </sheetViews>
  <sheetFormatPr defaultColWidth="9.140625" defaultRowHeight="12.75"/>
  <cols>
    <col min="1" max="1" width="4.421875" style="1" customWidth="1"/>
    <col min="2" max="2" width="51.28125" style="1" customWidth="1"/>
    <col min="3" max="3" width="9.28125" style="1" customWidth="1"/>
    <col min="4" max="4" width="6.8515625" style="1" customWidth="1"/>
    <col min="5" max="5" width="21.28125" style="1" customWidth="1"/>
    <col min="6" max="6" width="0.42578125" style="1" customWidth="1"/>
    <col min="7" max="7" width="1.7109375" style="1" customWidth="1"/>
    <col min="8" max="16384" width="9.140625" style="1" customWidth="1"/>
  </cols>
  <sheetData>
    <row r="1" spans="1:4" ht="15">
      <c r="A1" s="1" t="s">
        <v>25</v>
      </c>
      <c r="D1" s="1" t="s">
        <v>19</v>
      </c>
    </row>
    <row r="2" spans="1:5" ht="15">
      <c r="A2" s="1" t="s">
        <v>28</v>
      </c>
      <c r="E2" s="18" t="s">
        <v>31</v>
      </c>
    </row>
    <row r="3" ht="15">
      <c r="A3" s="1" t="s">
        <v>29</v>
      </c>
    </row>
    <row r="5" spans="2:5" ht="15">
      <c r="B5" s="12"/>
      <c r="E5" s="1" t="s">
        <v>30</v>
      </c>
    </row>
    <row r="6" ht="9" customHeight="1">
      <c r="B6" s="4"/>
    </row>
    <row r="7" spans="1:5" ht="31.5" customHeight="1">
      <c r="A7" s="65" t="s">
        <v>71</v>
      </c>
      <c r="B7" s="66"/>
      <c r="C7" s="66"/>
      <c r="D7" s="66"/>
      <c r="E7" s="66"/>
    </row>
    <row r="8" spans="1:5" ht="32.25" customHeight="1">
      <c r="A8" s="67" t="s">
        <v>157</v>
      </c>
      <c r="B8" s="68"/>
      <c r="C8" s="68"/>
      <c r="D8" s="68"/>
      <c r="E8" s="68"/>
    </row>
    <row r="9" ht="7.5" customHeight="1"/>
    <row r="10" spans="1:5" ht="30" customHeight="1">
      <c r="A10" s="2" t="s">
        <v>0</v>
      </c>
      <c r="B10" s="3" t="s">
        <v>1</v>
      </c>
      <c r="C10" s="69" t="s">
        <v>2</v>
      </c>
      <c r="D10" s="70"/>
      <c r="E10" s="2" t="s">
        <v>3</v>
      </c>
    </row>
    <row r="11" spans="1:5" s="23" customFormat="1" ht="12.75" customHeight="1">
      <c r="A11" s="19">
        <v>1</v>
      </c>
      <c r="B11" s="20" t="s">
        <v>4</v>
      </c>
      <c r="C11" s="21"/>
      <c r="D11" s="22"/>
      <c r="E11" s="19" t="s">
        <v>12</v>
      </c>
    </row>
    <row r="12" spans="1:5" s="23" customFormat="1" ht="12.75" customHeight="1">
      <c r="A12" s="19">
        <v>2</v>
      </c>
      <c r="B12" s="20" t="s">
        <v>5</v>
      </c>
      <c r="C12" s="21"/>
      <c r="D12" s="22"/>
      <c r="E12" s="24" t="s">
        <v>27</v>
      </c>
    </row>
    <row r="13" spans="1:5" s="23" customFormat="1" ht="12.75" customHeight="1">
      <c r="A13" s="19">
        <v>3</v>
      </c>
      <c r="B13" s="20" t="s">
        <v>124</v>
      </c>
      <c r="C13" s="21">
        <v>572</v>
      </c>
      <c r="D13" s="22" t="s">
        <v>125</v>
      </c>
      <c r="E13" s="24" t="s">
        <v>126</v>
      </c>
    </row>
    <row r="14" spans="1:5" s="23" customFormat="1" ht="12.75" customHeight="1">
      <c r="A14" s="19">
        <v>4</v>
      </c>
      <c r="B14" s="20" t="s">
        <v>133</v>
      </c>
      <c r="C14" s="21">
        <v>572</v>
      </c>
      <c r="D14" s="22" t="s">
        <v>125</v>
      </c>
      <c r="E14" s="24" t="s">
        <v>190</v>
      </c>
    </row>
    <row r="15" spans="1:5" ht="50.25" customHeight="1">
      <c r="A15" s="19">
        <v>5</v>
      </c>
      <c r="B15" s="25" t="s">
        <v>6</v>
      </c>
      <c r="C15" s="59" t="s">
        <v>83</v>
      </c>
      <c r="D15" s="42" t="s">
        <v>80</v>
      </c>
      <c r="E15" s="19" t="s">
        <v>13</v>
      </c>
    </row>
    <row r="16" spans="1:5" s="23" customFormat="1" ht="28.5">
      <c r="A16" s="19">
        <v>6</v>
      </c>
      <c r="B16" s="25" t="s">
        <v>10</v>
      </c>
      <c r="C16" s="21">
        <v>134889</v>
      </c>
      <c r="D16" s="22" t="s">
        <v>85</v>
      </c>
      <c r="E16" s="24" t="s">
        <v>14</v>
      </c>
    </row>
    <row r="17" spans="1:5" s="23" customFormat="1" ht="23.25" customHeight="1">
      <c r="A17" s="19">
        <v>7</v>
      </c>
      <c r="B17" s="20" t="s">
        <v>120</v>
      </c>
      <c r="C17" s="21">
        <v>176</v>
      </c>
      <c r="D17" s="58" t="s">
        <v>56</v>
      </c>
      <c r="E17" s="19" t="s">
        <v>15</v>
      </c>
    </row>
    <row r="18" spans="1:5" s="23" customFormat="1" ht="12.75" customHeight="1">
      <c r="A18" s="19">
        <v>8</v>
      </c>
      <c r="B18" s="20" t="s">
        <v>37</v>
      </c>
      <c r="C18" s="21">
        <v>16</v>
      </c>
      <c r="D18" s="22" t="s">
        <v>8</v>
      </c>
      <c r="E18" s="19" t="s">
        <v>16</v>
      </c>
    </row>
    <row r="19" spans="1:5" s="23" customFormat="1" ht="28.5">
      <c r="A19" s="19">
        <v>9</v>
      </c>
      <c r="B19" s="25" t="s">
        <v>59</v>
      </c>
      <c r="C19" s="21">
        <v>5</v>
      </c>
      <c r="D19" s="22" t="s">
        <v>8</v>
      </c>
      <c r="E19" s="19" t="s">
        <v>44</v>
      </c>
    </row>
    <row r="20" spans="1:5" s="23" customFormat="1" ht="12.75" customHeight="1">
      <c r="A20" s="19">
        <v>10</v>
      </c>
      <c r="B20" s="20" t="s">
        <v>20</v>
      </c>
      <c r="C20" s="21">
        <v>4</v>
      </c>
      <c r="D20" s="22" t="s">
        <v>86</v>
      </c>
      <c r="E20" s="19" t="s">
        <v>102</v>
      </c>
    </row>
    <row r="21" spans="1:5" s="23" customFormat="1" ht="12.75" customHeight="1">
      <c r="A21" s="19">
        <v>11</v>
      </c>
      <c r="B21" s="26" t="s">
        <v>103</v>
      </c>
      <c r="C21" s="21">
        <f>44*1</f>
        <v>44</v>
      </c>
      <c r="D21" s="22" t="s">
        <v>9</v>
      </c>
      <c r="E21" s="19" t="s">
        <v>24</v>
      </c>
    </row>
    <row r="22" spans="1:5" s="23" customFormat="1" ht="12.75" customHeight="1">
      <c r="A22" s="19">
        <v>12</v>
      </c>
      <c r="B22" s="26" t="s">
        <v>32</v>
      </c>
      <c r="C22" s="21">
        <v>280</v>
      </c>
      <c r="D22" s="22" t="s">
        <v>8</v>
      </c>
      <c r="E22" s="19" t="s">
        <v>24</v>
      </c>
    </row>
    <row r="23" spans="1:5" s="23" customFormat="1" ht="12.75" customHeight="1">
      <c r="A23" s="19">
        <v>13</v>
      </c>
      <c r="B23" s="26" t="s">
        <v>33</v>
      </c>
      <c r="C23" s="21">
        <v>18</v>
      </c>
      <c r="D23" s="22" t="s">
        <v>8</v>
      </c>
      <c r="E23" s="19" t="s">
        <v>24</v>
      </c>
    </row>
    <row r="24" spans="1:5" s="23" customFormat="1" ht="12.75" customHeight="1">
      <c r="A24" s="19">
        <v>14</v>
      </c>
      <c r="B24" s="26" t="s">
        <v>34</v>
      </c>
      <c r="C24" s="21">
        <v>40</v>
      </c>
      <c r="D24" s="22" t="s">
        <v>9</v>
      </c>
      <c r="E24" s="19" t="s">
        <v>99</v>
      </c>
    </row>
    <row r="25" spans="1:5" s="23" customFormat="1" ht="15" customHeight="1">
      <c r="A25" s="19">
        <v>15</v>
      </c>
      <c r="B25" s="26" t="s">
        <v>41</v>
      </c>
      <c r="C25" s="21">
        <v>60</v>
      </c>
      <c r="D25" s="22" t="s">
        <v>74</v>
      </c>
      <c r="E25" s="19" t="s">
        <v>42</v>
      </c>
    </row>
    <row r="26" spans="1:5" s="23" customFormat="1" ht="12.75" customHeight="1">
      <c r="A26" s="19">
        <v>16</v>
      </c>
      <c r="B26" s="26" t="s">
        <v>197</v>
      </c>
      <c r="C26" s="21"/>
      <c r="D26" s="22"/>
      <c r="E26" s="19" t="s">
        <v>180</v>
      </c>
    </row>
    <row r="27" spans="1:5" s="55" customFormat="1" ht="12" customHeight="1">
      <c r="A27" s="52"/>
      <c r="B27" s="13" t="s">
        <v>65</v>
      </c>
      <c r="C27" s="53">
        <f>85.3*2</f>
        <v>170.6</v>
      </c>
      <c r="D27" s="54" t="s">
        <v>66</v>
      </c>
      <c r="E27" s="44"/>
    </row>
    <row r="28" spans="1:5" s="55" customFormat="1" ht="12" customHeight="1">
      <c r="A28" s="44"/>
      <c r="B28" s="13" t="s">
        <v>67</v>
      </c>
      <c r="C28" s="53">
        <f>412*2</f>
        <v>824</v>
      </c>
      <c r="D28" s="54" t="s">
        <v>66</v>
      </c>
      <c r="E28" s="44"/>
    </row>
    <row r="29" spans="1:5" s="55" customFormat="1" ht="12" customHeight="1">
      <c r="A29" s="44"/>
      <c r="B29" s="44" t="s">
        <v>68</v>
      </c>
      <c r="C29" s="53">
        <f>211.7*2</f>
        <v>423.4</v>
      </c>
      <c r="D29" s="54" t="s">
        <v>66</v>
      </c>
      <c r="E29" s="44"/>
    </row>
    <row r="30" spans="1:5" s="55" customFormat="1" ht="12" customHeight="1">
      <c r="A30" s="44"/>
      <c r="B30" s="44" t="s">
        <v>69</v>
      </c>
      <c r="C30" s="53">
        <f>321.5*2</f>
        <v>643</v>
      </c>
      <c r="D30" s="54" t="s">
        <v>66</v>
      </c>
      <c r="E30" s="44"/>
    </row>
    <row r="31" spans="1:5" s="55" customFormat="1" ht="12" customHeight="1">
      <c r="A31" s="44"/>
      <c r="B31" s="13" t="s">
        <v>70</v>
      </c>
      <c r="C31" s="53">
        <f>5.4*2</f>
        <v>10.8</v>
      </c>
      <c r="D31" s="54" t="s">
        <v>66</v>
      </c>
      <c r="E31" s="44"/>
    </row>
    <row r="32" spans="1:5" s="23" customFormat="1" ht="28.5">
      <c r="A32" s="19">
        <v>17</v>
      </c>
      <c r="B32" s="28" t="s">
        <v>84</v>
      </c>
      <c r="C32" s="21"/>
      <c r="D32" s="22"/>
      <c r="E32" s="19"/>
    </row>
    <row r="33" ht="14.25" customHeight="1"/>
    <row r="34" ht="15">
      <c r="B34" s="1" t="s">
        <v>17</v>
      </c>
    </row>
    <row r="35" spans="2:5" ht="15">
      <c r="B35" s="1" t="s">
        <v>101</v>
      </c>
      <c r="E35" s="4" t="s">
        <v>18</v>
      </c>
    </row>
    <row r="36" ht="15" customHeight="1">
      <c r="E36" s="4"/>
    </row>
  </sheetData>
  <mergeCells count="3">
    <mergeCell ref="A7:E7"/>
    <mergeCell ref="A8:E8"/>
    <mergeCell ref="C10:D10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E35"/>
  <sheetViews>
    <sheetView workbookViewId="0" topLeftCell="A10">
      <selection activeCell="B24" sqref="B24"/>
    </sheetView>
  </sheetViews>
  <sheetFormatPr defaultColWidth="9.140625" defaultRowHeight="12.75"/>
  <cols>
    <col min="1" max="1" width="5.421875" style="1" customWidth="1"/>
    <col min="2" max="2" width="51.28125" style="1" customWidth="1"/>
    <col min="3" max="3" width="9.28125" style="1" customWidth="1"/>
    <col min="4" max="4" width="6.8515625" style="1" customWidth="1"/>
    <col min="5" max="5" width="21.00390625" style="1" customWidth="1"/>
    <col min="6" max="6" width="0.85546875" style="1" customWidth="1"/>
    <col min="7" max="7" width="1.7109375" style="1" customWidth="1"/>
    <col min="8" max="16384" width="9.140625" style="1" customWidth="1"/>
  </cols>
  <sheetData>
    <row r="1" spans="1:4" ht="15">
      <c r="A1" s="1" t="s">
        <v>25</v>
      </c>
      <c r="D1" s="1" t="s">
        <v>19</v>
      </c>
    </row>
    <row r="2" spans="1:5" ht="15">
      <c r="A2" s="1" t="s">
        <v>149</v>
      </c>
      <c r="E2" s="18" t="s">
        <v>31</v>
      </c>
    </row>
    <row r="4" spans="2:5" ht="15">
      <c r="B4" s="4" t="s">
        <v>140</v>
      </c>
      <c r="E4" s="1" t="s">
        <v>30</v>
      </c>
    </row>
    <row r="8" spans="1:5" ht="30" customHeight="1">
      <c r="A8" s="65" t="s">
        <v>71</v>
      </c>
      <c r="B8" s="66"/>
      <c r="C8" s="66"/>
      <c r="D8" s="66"/>
      <c r="E8" s="66"/>
    </row>
    <row r="9" spans="1:5" ht="32.25" customHeight="1">
      <c r="A9" s="67" t="s">
        <v>166</v>
      </c>
      <c r="B9" s="68"/>
      <c r="C9" s="68"/>
      <c r="D9" s="68"/>
      <c r="E9" s="68"/>
    </row>
    <row r="11" spans="1:5" ht="30" customHeight="1">
      <c r="A11" s="2" t="s">
        <v>0</v>
      </c>
      <c r="B11" s="3" t="s">
        <v>1</v>
      </c>
      <c r="C11" s="69" t="s">
        <v>2</v>
      </c>
      <c r="D11" s="70"/>
      <c r="E11" s="2" t="s">
        <v>3</v>
      </c>
    </row>
    <row r="12" spans="1:5" s="23" customFormat="1" ht="14.25">
      <c r="A12" s="19">
        <v>1</v>
      </c>
      <c r="B12" s="20" t="s">
        <v>4</v>
      </c>
      <c r="C12" s="21"/>
      <c r="D12" s="22"/>
      <c r="E12" s="19" t="s">
        <v>12</v>
      </c>
    </row>
    <row r="13" spans="1:5" s="23" customFormat="1" ht="15.75" customHeight="1">
      <c r="A13" s="19">
        <v>2</v>
      </c>
      <c r="B13" s="20" t="s">
        <v>5</v>
      </c>
      <c r="C13" s="21"/>
      <c r="D13" s="22"/>
      <c r="E13" s="24" t="s">
        <v>27</v>
      </c>
    </row>
    <row r="14" spans="1:5" s="23" customFormat="1" ht="12.75" customHeight="1">
      <c r="A14" s="19">
        <v>3</v>
      </c>
      <c r="B14" s="20" t="s">
        <v>124</v>
      </c>
      <c r="C14" s="21">
        <v>320</v>
      </c>
      <c r="D14" s="22" t="s">
        <v>125</v>
      </c>
      <c r="E14" s="24" t="s">
        <v>126</v>
      </c>
    </row>
    <row r="15" spans="1:5" s="23" customFormat="1" ht="12.75" customHeight="1">
      <c r="A15" s="19">
        <v>4</v>
      </c>
      <c r="B15" s="20" t="s">
        <v>133</v>
      </c>
      <c r="C15" s="21">
        <v>320</v>
      </c>
      <c r="D15" s="22" t="s">
        <v>125</v>
      </c>
      <c r="E15" s="24" t="s">
        <v>191</v>
      </c>
    </row>
    <row r="16" spans="1:5" s="23" customFormat="1" ht="29.25" customHeight="1">
      <c r="A16" s="19">
        <v>5</v>
      </c>
      <c r="B16" s="25" t="s">
        <v>6</v>
      </c>
      <c r="C16" s="21">
        <v>1</v>
      </c>
      <c r="D16" s="22" t="s">
        <v>23</v>
      </c>
      <c r="E16" s="19" t="s">
        <v>13</v>
      </c>
    </row>
    <row r="17" spans="1:5" s="23" customFormat="1" ht="31.5" customHeight="1">
      <c r="A17" s="19">
        <v>6</v>
      </c>
      <c r="B17" s="25" t="s">
        <v>10</v>
      </c>
      <c r="C17" s="21">
        <f>37358*2</f>
        <v>74716</v>
      </c>
      <c r="D17" s="22" t="s">
        <v>75</v>
      </c>
      <c r="E17" s="24" t="s">
        <v>73</v>
      </c>
    </row>
    <row r="18" spans="1:5" s="23" customFormat="1" ht="22.5">
      <c r="A18" s="19">
        <v>7</v>
      </c>
      <c r="B18" s="20" t="s">
        <v>120</v>
      </c>
      <c r="C18" s="21">
        <f>48*2</f>
        <v>96</v>
      </c>
      <c r="D18" s="11" t="s">
        <v>56</v>
      </c>
      <c r="E18" s="19" t="s">
        <v>15</v>
      </c>
    </row>
    <row r="19" spans="1:5" s="23" customFormat="1" ht="15" customHeight="1">
      <c r="A19" s="19">
        <v>8</v>
      </c>
      <c r="B19" s="20" t="s">
        <v>92</v>
      </c>
      <c r="C19" s="21">
        <v>8</v>
      </c>
      <c r="D19" s="22" t="s">
        <v>8</v>
      </c>
      <c r="E19" s="19" t="s">
        <v>93</v>
      </c>
    </row>
    <row r="20" spans="1:5" s="23" customFormat="1" ht="15" customHeight="1">
      <c r="A20" s="19">
        <v>9</v>
      </c>
      <c r="B20" s="20" t="s">
        <v>137</v>
      </c>
      <c r="C20" s="21">
        <f>(58+52)*2</f>
        <v>220</v>
      </c>
      <c r="D20" s="22" t="s">
        <v>8</v>
      </c>
      <c r="E20" s="19" t="s">
        <v>93</v>
      </c>
    </row>
    <row r="21" spans="1:5" s="23" customFormat="1" ht="15" customHeight="1">
      <c r="A21" s="19">
        <v>10</v>
      </c>
      <c r="B21" s="20" t="s">
        <v>138</v>
      </c>
      <c r="C21" s="21">
        <v>44</v>
      </c>
      <c r="D21" s="22" t="s">
        <v>8</v>
      </c>
      <c r="E21" s="19" t="s">
        <v>94</v>
      </c>
    </row>
    <row r="22" spans="1:5" s="23" customFormat="1" ht="15" customHeight="1">
      <c r="A22" s="19">
        <v>11</v>
      </c>
      <c r="B22" s="23" t="s">
        <v>95</v>
      </c>
      <c r="C22" s="61">
        <v>16</v>
      </c>
      <c r="D22" s="60" t="s">
        <v>8</v>
      </c>
      <c r="E22" s="43" t="s">
        <v>94</v>
      </c>
    </row>
    <row r="23" spans="1:5" s="23" customFormat="1" ht="15" customHeight="1">
      <c r="A23" s="19">
        <v>12</v>
      </c>
      <c r="B23" s="20" t="s">
        <v>97</v>
      </c>
      <c r="C23" s="21">
        <v>2</v>
      </c>
      <c r="D23" s="22" t="s">
        <v>8</v>
      </c>
      <c r="E23" s="19" t="s">
        <v>93</v>
      </c>
    </row>
    <row r="24" spans="1:5" s="23" customFormat="1" ht="15" customHeight="1">
      <c r="A24" s="19">
        <v>13</v>
      </c>
      <c r="B24" s="20" t="s">
        <v>98</v>
      </c>
      <c r="C24" s="21">
        <v>350</v>
      </c>
      <c r="D24" s="22" t="s">
        <v>74</v>
      </c>
      <c r="E24" s="19" t="s">
        <v>16</v>
      </c>
    </row>
    <row r="25" spans="1:5" s="23" customFormat="1" ht="15" customHeight="1">
      <c r="A25" s="19">
        <v>14</v>
      </c>
      <c r="B25" s="20" t="s">
        <v>20</v>
      </c>
      <c r="C25" s="21">
        <v>3</v>
      </c>
      <c r="D25" s="22" t="s">
        <v>74</v>
      </c>
      <c r="E25" s="19" t="s">
        <v>21</v>
      </c>
    </row>
    <row r="26" spans="1:5" s="23" customFormat="1" ht="13.5" customHeight="1">
      <c r="A26" s="19">
        <v>15</v>
      </c>
      <c r="B26" s="27" t="s">
        <v>143</v>
      </c>
      <c r="C26" s="21">
        <v>10</v>
      </c>
      <c r="D26" s="22" t="s">
        <v>8</v>
      </c>
      <c r="E26" s="19" t="s">
        <v>144</v>
      </c>
    </row>
    <row r="27" spans="1:5" s="23" customFormat="1" ht="15" customHeight="1">
      <c r="A27" s="19">
        <v>16</v>
      </c>
      <c r="B27" s="26" t="s">
        <v>184</v>
      </c>
      <c r="C27" s="21">
        <v>22</v>
      </c>
      <c r="D27" s="22" t="s">
        <v>74</v>
      </c>
      <c r="E27" s="19" t="s">
        <v>24</v>
      </c>
    </row>
    <row r="28" spans="1:5" s="23" customFormat="1" ht="15" customHeight="1">
      <c r="A28" s="19">
        <v>17</v>
      </c>
      <c r="B28" s="26" t="s">
        <v>185</v>
      </c>
      <c r="C28" s="33"/>
      <c r="D28" s="34"/>
      <c r="E28" s="19" t="s">
        <v>24</v>
      </c>
    </row>
    <row r="29" spans="1:5" s="23" customFormat="1" ht="35.25" customHeight="1">
      <c r="A29" s="19">
        <v>18</v>
      </c>
      <c r="B29" s="24" t="s">
        <v>22</v>
      </c>
      <c r="C29" s="33"/>
      <c r="D29" s="34"/>
      <c r="E29" s="19"/>
    </row>
    <row r="32" ht="15">
      <c r="B32" s="1" t="s">
        <v>17</v>
      </c>
    </row>
    <row r="33" spans="2:5" ht="15">
      <c r="B33" s="1" t="s">
        <v>101</v>
      </c>
      <c r="E33" s="4" t="s">
        <v>18</v>
      </c>
    </row>
    <row r="34" ht="15">
      <c r="E34" s="4"/>
    </row>
    <row r="35" ht="15">
      <c r="E35" s="4"/>
    </row>
  </sheetData>
  <mergeCells count="3">
    <mergeCell ref="A8:E8"/>
    <mergeCell ref="A9:E9"/>
    <mergeCell ref="C11:D11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3"/>
  </sheetPr>
  <dimension ref="A1:E38"/>
  <sheetViews>
    <sheetView workbookViewId="0" topLeftCell="A13">
      <selection activeCell="A23" sqref="A23:IV24"/>
    </sheetView>
  </sheetViews>
  <sheetFormatPr defaultColWidth="9.140625" defaultRowHeight="12.75"/>
  <cols>
    <col min="1" max="1" width="5.00390625" style="1" customWidth="1"/>
    <col min="2" max="2" width="51.28125" style="1" customWidth="1"/>
    <col min="3" max="3" width="9.28125" style="1" customWidth="1"/>
    <col min="4" max="4" width="6.8515625" style="1" customWidth="1"/>
    <col min="5" max="5" width="20.7109375" style="1" customWidth="1"/>
    <col min="6" max="6" width="1.1484375" style="1" customWidth="1"/>
    <col min="7" max="7" width="1.7109375" style="1" customWidth="1"/>
    <col min="8" max="16384" width="9.140625" style="1" customWidth="1"/>
  </cols>
  <sheetData>
    <row r="1" spans="1:4" ht="15">
      <c r="A1" s="1" t="s">
        <v>25</v>
      </c>
      <c r="D1" s="1" t="s">
        <v>19</v>
      </c>
    </row>
    <row r="2" spans="1:3" ht="15">
      <c r="A2" s="1" t="s">
        <v>51</v>
      </c>
      <c r="C2" s="1" t="s">
        <v>130</v>
      </c>
    </row>
    <row r="3" ht="15">
      <c r="A3" s="1" t="s">
        <v>49</v>
      </c>
    </row>
    <row r="5" spans="2:5" ht="15">
      <c r="B5" s="4"/>
      <c r="E5" s="1" t="s">
        <v>30</v>
      </c>
    </row>
    <row r="6" ht="15">
      <c r="B6" s="4"/>
    </row>
    <row r="8" spans="1:5" ht="31.5" customHeight="1">
      <c r="A8" s="65" t="s">
        <v>71</v>
      </c>
      <c r="B8" s="66"/>
      <c r="C8" s="66"/>
      <c r="D8" s="66"/>
      <c r="E8" s="66"/>
    </row>
    <row r="9" spans="1:5" ht="32.25" customHeight="1">
      <c r="A9" s="67" t="s">
        <v>167</v>
      </c>
      <c r="B9" s="68"/>
      <c r="C9" s="68"/>
      <c r="D9" s="68"/>
      <c r="E9" s="68"/>
    </row>
    <row r="11" spans="1:5" ht="30" customHeight="1">
      <c r="A11" s="2" t="s">
        <v>0</v>
      </c>
      <c r="B11" s="3" t="s">
        <v>1</v>
      </c>
      <c r="C11" s="69" t="s">
        <v>2</v>
      </c>
      <c r="D11" s="70"/>
      <c r="E11" s="2" t="s">
        <v>3</v>
      </c>
    </row>
    <row r="12" spans="1:5" s="23" customFormat="1" ht="14.25">
      <c r="A12" s="19">
        <v>1</v>
      </c>
      <c r="B12" s="20" t="s">
        <v>4</v>
      </c>
      <c r="C12" s="21"/>
      <c r="D12" s="22"/>
      <c r="E12" s="19" t="s">
        <v>12</v>
      </c>
    </row>
    <row r="13" spans="1:5" s="23" customFormat="1" ht="14.25">
      <c r="A13" s="19">
        <v>2</v>
      </c>
      <c r="B13" s="20" t="s">
        <v>5</v>
      </c>
      <c r="C13" s="21"/>
      <c r="D13" s="22"/>
      <c r="E13" s="24" t="s">
        <v>27</v>
      </c>
    </row>
    <row r="14" spans="1:5" s="23" customFormat="1" ht="12.75" customHeight="1">
      <c r="A14" s="19">
        <v>3</v>
      </c>
      <c r="B14" s="20" t="s">
        <v>124</v>
      </c>
      <c r="C14" s="21">
        <v>324</v>
      </c>
      <c r="D14" s="22" t="s">
        <v>125</v>
      </c>
      <c r="E14" s="24" t="s">
        <v>126</v>
      </c>
    </row>
    <row r="15" spans="1:5" s="23" customFormat="1" ht="12.75" customHeight="1">
      <c r="A15" s="19">
        <v>4</v>
      </c>
      <c r="B15" s="20" t="s">
        <v>133</v>
      </c>
      <c r="C15" s="21">
        <v>324</v>
      </c>
      <c r="D15" s="22" t="s">
        <v>125</v>
      </c>
      <c r="E15" s="24" t="s">
        <v>191</v>
      </c>
    </row>
    <row r="16" spans="1:5" s="23" customFormat="1" ht="28.5">
      <c r="A16" s="19">
        <v>5</v>
      </c>
      <c r="B16" s="25" t="s">
        <v>6</v>
      </c>
      <c r="C16" s="21">
        <v>1</v>
      </c>
      <c r="D16" s="22" t="s">
        <v>23</v>
      </c>
      <c r="E16" s="19" t="s">
        <v>13</v>
      </c>
    </row>
    <row r="17" spans="1:5" s="23" customFormat="1" ht="28.5">
      <c r="A17" s="19">
        <v>6</v>
      </c>
      <c r="B17" s="25" t="s">
        <v>10</v>
      </c>
      <c r="C17" s="21">
        <v>82881</v>
      </c>
      <c r="D17" s="22" t="s">
        <v>85</v>
      </c>
      <c r="E17" s="24" t="s">
        <v>14</v>
      </c>
    </row>
    <row r="18" spans="1:5" s="23" customFormat="1" ht="23.25" customHeight="1">
      <c r="A18" s="19">
        <v>7</v>
      </c>
      <c r="B18" s="20" t="s">
        <v>120</v>
      </c>
      <c r="C18" s="21">
        <v>108</v>
      </c>
      <c r="D18" s="37" t="s">
        <v>62</v>
      </c>
      <c r="E18" s="19" t="s">
        <v>15</v>
      </c>
    </row>
    <row r="19" spans="1:5" s="23" customFormat="1" ht="15" customHeight="1">
      <c r="A19" s="19">
        <v>8</v>
      </c>
      <c r="B19" s="20" t="s">
        <v>37</v>
      </c>
      <c r="C19" s="21">
        <v>9</v>
      </c>
      <c r="D19" s="22" t="s">
        <v>8</v>
      </c>
      <c r="E19" s="19" t="s">
        <v>16</v>
      </c>
    </row>
    <row r="20" spans="1:5" s="23" customFormat="1" ht="15" customHeight="1">
      <c r="A20" s="19">
        <v>9</v>
      </c>
      <c r="B20" s="20" t="s">
        <v>20</v>
      </c>
      <c r="C20" s="21">
        <v>6</v>
      </c>
      <c r="D20" s="22" t="s">
        <v>86</v>
      </c>
      <c r="E20" s="19" t="s">
        <v>21</v>
      </c>
    </row>
    <row r="21" spans="1:5" s="23" customFormat="1" ht="15" customHeight="1">
      <c r="A21" s="19">
        <v>10</v>
      </c>
      <c r="B21" s="26" t="s">
        <v>110</v>
      </c>
      <c r="C21" s="21">
        <v>10</v>
      </c>
      <c r="D21" s="22" t="s">
        <v>9</v>
      </c>
      <c r="E21" s="19" t="s">
        <v>121</v>
      </c>
    </row>
    <row r="22" spans="1:5" s="23" customFormat="1" ht="15" customHeight="1">
      <c r="A22" s="19">
        <v>11</v>
      </c>
      <c r="B22" s="20" t="s">
        <v>98</v>
      </c>
      <c r="C22" s="21">
        <v>60</v>
      </c>
      <c r="D22" s="22" t="s">
        <v>74</v>
      </c>
      <c r="E22" s="19" t="s">
        <v>16</v>
      </c>
    </row>
    <row r="23" spans="1:5" s="23" customFormat="1" ht="15" customHeight="1">
      <c r="A23" s="19">
        <v>12</v>
      </c>
      <c r="B23" s="27" t="s">
        <v>134</v>
      </c>
      <c r="C23" s="21">
        <v>37</v>
      </c>
      <c r="D23" s="22" t="s">
        <v>9</v>
      </c>
      <c r="E23" s="19" t="s">
        <v>102</v>
      </c>
    </row>
    <row r="24" spans="1:5" s="23" customFormat="1" ht="15" customHeight="1">
      <c r="A24" s="19">
        <v>13</v>
      </c>
      <c r="B24" s="27" t="s">
        <v>118</v>
      </c>
      <c r="C24" s="21">
        <v>10</v>
      </c>
      <c r="D24" s="22" t="s">
        <v>8</v>
      </c>
      <c r="E24" s="19" t="s">
        <v>102</v>
      </c>
    </row>
    <row r="25" spans="1:5" s="23" customFormat="1" ht="15" customHeight="1">
      <c r="A25" s="19">
        <v>14</v>
      </c>
      <c r="B25" s="26" t="s">
        <v>39</v>
      </c>
      <c r="C25" s="21">
        <v>180</v>
      </c>
      <c r="D25" s="22" t="s">
        <v>8</v>
      </c>
      <c r="E25" s="19" t="s">
        <v>24</v>
      </c>
    </row>
    <row r="26" spans="1:5" s="23" customFormat="1" ht="15" customHeight="1">
      <c r="A26" s="19">
        <v>15</v>
      </c>
      <c r="B26" s="26" t="s">
        <v>40</v>
      </c>
      <c r="C26" s="21">
        <v>9</v>
      </c>
      <c r="D26" s="22" t="s">
        <v>8</v>
      </c>
      <c r="E26" s="19" t="s">
        <v>24</v>
      </c>
    </row>
    <row r="27" spans="1:5" s="23" customFormat="1" ht="15" customHeight="1">
      <c r="A27" s="19">
        <v>16</v>
      </c>
      <c r="B27" s="26" t="s">
        <v>195</v>
      </c>
      <c r="C27" s="21"/>
      <c r="D27" s="22"/>
      <c r="E27" s="19" t="s">
        <v>187</v>
      </c>
    </row>
    <row r="28" spans="1:5" ht="13.5" customHeight="1">
      <c r="A28" s="3"/>
      <c r="B28" s="13" t="s">
        <v>65</v>
      </c>
      <c r="C28" s="14">
        <f>85.3*2</f>
        <v>170.6</v>
      </c>
      <c r="D28" s="15" t="s">
        <v>66</v>
      </c>
      <c r="E28" s="3"/>
    </row>
    <row r="29" spans="1:5" ht="13.5" customHeight="1">
      <c r="A29" s="3"/>
      <c r="B29" s="13" t="s">
        <v>67</v>
      </c>
      <c r="C29" s="14">
        <f>412*2</f>
        <v>824</v>
      </c>
      <c r="D29" s="15" t="s">
        <v>66</v>
      </c>
      <c r="E29" s="3"/>
    </row>
    <row r="30" spans="1:5" ht="13.5" customHeight="1">
      <c r="A30" s="3"/>
      <c r="B30" s="16" t="s">
        <v>68</v>
      </c>
      <c r="C30" s="14">
        <f>211.7*2</f>
        <v>423.4</v>
      </c>
      <c r="D30" s="15" t="s">
        <v>66</v>
      </c>
      <c r="E30" s="3"/>
    </row>
    <row r="31" spans="1:5" ht="13.5" customHeight="1">
      <c r="A31" s="3"/>
      <c r="B31" s="16" t="s">
        <v>69</v>
      </c>
      <c r="C31" s="14">
        <f>321.5*2</f>
        <v>643</v>
      </c>
      <c r="D31" s="15" t="s">
        <v>66</v>
      </c>
      <c r="E31" s="3"/>
    </row>
    <row r="32" spans="1:5" ht="13.5" customHeight="1">
      <c r="A32" s="3"/>
      <c r="B32" s="13" t="s">
        <v>70</v>
      </c>
      <c r="C32" s="14">
        <f>5.4*2</f>
        <v>10.8</v>
      </c>
      <c r="D32" s="15" t="s">
        <v>66</v>
      </c>
      <c r="E32" s="3"/>
    </row>
    <row r="33" spans="1:5" s="23" customFormat="1" ht="28.5">
      <c r="A33" s="19">
        <v>17</v>
      </c>
      <c r="B33" s="28" t="s">
        <v>84</v>
      </c>
      <c r="C33" s="21"/>
      <c r="D33" s="22"/>
      <c r="E33" s="19"/>
    </row>
    <row r="36" ht="15">
      <c r="B36" s="1" t="s">
        <v>17</v>
      </c>
    </row>
    <row r="37" spans="2:5" ht="15">
      <c r="B37" s="1" t="s">
        <v>101</v>
      </c>
      <c r="E37" s="4" t="s">
        <v>18</v>
      </c>
    </row>
    <row r="38" ht="15">
      <c r="E38" s="4"/>
    </row>
  </sheetData>
  <mergeCells count="3">
    <mergeCell ref="A8:E8"/>
    <mergeCell ref="A9:E9"/>
    <mergeCell ref="C11:D11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3"/>
  </sheetPr>
  <dimension ref="A1:E34"/>
  <sheetViews>
    <sheetView workbookViewId="0" topLeftCell="A13">
      <selection activeCell="B24" sqref="B24"/>
    </sheetView>
  </sheetViews>
  <sheetFormatPr defaultColWidth="9.140625" defaultRowHeight="12.75"/>
  <cols>
    <col min="1" max="1" width="5.00390625" style="1" customWidth="1"/>
    <col min="2" max="2" width="51.28125" style="1" customWidth="1"/>
    <col min="3" max="3" width="9.28125" style="1" customWidth="1"/>
    <col min="4" max="4" width="6.8515625" style="1" customWidth="1"/>
    <col min="5" max="5" width="20.7109375" style="1" customWidth="1"/>
    <col min="6" max="6" width="1.1484375" style="1" customWidth="1"/>
    <col min="7" max="7" width="1.7109375" style="1" customWidth="1"/>
    <col min="8" max="16384" width="9.140625" style="1" customWidth="1"/>
  </cols>
  <sheetData>
    <row r="1" spans="1:4" ht="15">
      <c r="A1" s="1" t="s">
        <v>25</v>
      </c>
      <c r="D1" s="1" t="s">
        <v>19</v>
      </c>
    </row>
    <row r="2" spans="1:3" ht="15">
      <c r="A2" s="1" t="s">
        <v>52</v>
      </c>
      <c r="C2" s="1" t="s">
        <v>129</v>
      </c>
    </row>
    <row r="3" ht="15">
      <c r="A3" s="1" t="s">
        <v>49</v>
      </c>
    </row>
    <row r="5" spans="2:5" ht="15">
      <c r="B5" s="4"/>
      <c r="E5" s="1" t="s">
        <v>30</v>
      </c>
    </row>
    <row r="6" ht="15">
      <c r="B6" s="4"/>
    </row>
    <row r="8" spans="1:5" ht="30.75" customHeight="1">
      <c r="A8" s="65" t="s">
        <v>71</v>
      </c>
      <c r="B8" s="66"/>
      <c r="C8" s="66"/>
      <c r="D8" s="66"/>
      <c r="E8" s="66"/>
    </row>
    <row r="9" spans="1:5" ht="32.25" customHeight="1">
      <c r="A9" s="67" t="s">
        <v>168</v>
      </c>
      <c r="B9" s="68"/>
      <c r="C9" s="68"/>
      <c r="D9" s="68"/>
      <c r="E9" s="68"/>
    </row>
    <row r="11" spans="1:5" ht="30" customHeight="1">
      <c r="A11" s="2" t="s">
        <v>0</v>
      </c>
      <c r="B11" s="3" t="s">
        <v>1</v>
      </c>
      <c r="C11" s="69" t="s">
        <v>2</v>
      </c>
      <c r="D11" s="70"/>
      <c r="E11" s="2" t="s">
        <v>3</v>
      </c>
    </row>
    <row r="12" spans="1:5" ht="15">
      <c r="A12" s="3">
        <v>1</v>
      </c>
      <c r="B12" s="6" t="s">
        <v>4</v>
      </c>
      <c r="C12" s="5"/>
      <c r="D12" s="8"/>
      <c r="E12" s="3" t="s">
        <v>12</v>
      </c>
    </row>
    <row r="13" spans="1:5" ht="15">
      <c r="A13" s="3">
        <v>2</v>
      </c>
      <c r="B13" s="6" t="s">
        <v>5</v>
      </c>
      <c r="C13" s="5"/>
      <c r="D13" s="8"/>
      <c r="E13" s="2" t="s">
        <v>27</v>
      </c>
    </row>
    <row r="14" spans="1:5" s="23" customFormat="1" ht="12.75" customHeight="1">
      <c r="A14" s="3">
        <v>3</v>
      </c>
      <c r="B14" s="20" t="s">
        <v>124</v>
      </c>
      <c r="C14" s="21">
        <v>90</v>
      </c>
      <c r="D14" s="22" t="s">
        <v>125</v>
      </c>
      <c r="E14" s="24" t="s">
        <v>126</v>
      </c>
    </row>
    <row r="15" spans="1:5" s="23" customFormat="1" ht="12.75" customHeight="1">
      <c r="A15" s="3">
        <v>4</v>
      </c>
      <c r="B15" s="20" t="s">
        <v>133</v>
      </c>
      <c r="C15" s="21">
        <v>90</v>
      </c>
      <c r="D15" s="22" t="s">
        <v>125</v>
      </c>
      <c r="E15" s="24" t="s">
        <v>191</v>
      </c>
    </row>
    <row r="16" spans="1:5" ht="30">
      <c r="A16" s="3">
        <v>5</v>
      </c>
      <c r="B16" s="7" t="s">
        <v>6</v>
      </c>
      <c r="C16" s="5">
        <v>1</v>
      </c>
      <c r="D16" s="8" t="s">
        <v>23</v>
      </c>
      <c r="E16" s="3" t="s">
        <v>13</v>
      </c>
    </row>
    <row r="17" spans="1:5" ht="30">
      <c r="A17" s="3">
        <v>6</v>
      </c>
      <c r="B17" s="7" t="s">
        <v>10</v>
      </c>
      <c r="C17" s="5">
        <v>18547</v>
      </c>
      <c r="D17" s="8" t="s">
        <v>7</v>
      </c>
      <c r="E17" s="2" t="s">
        <v>14</v>
      </c>
    </row>
    <row r="18" spans="1:5" ht="24" customHeight="1">
      <c r="A18" s="3">
        <v>7</v>
      </c>
      <c r="B18" s="6" t="s">
        <v>120</v>
      </c>
      <c r="C18" s="5">
        <v>36</v>
      </c>
      <c r="D18" s="11" t="s">
        <v>62</v>
      </c>
      <c r="E18" s="3" t="s">
        <v>15</v>
      </c>
    </row>
    <row r="19" spans="1:5" ht="15" customHeight="1">
      <c r="A19" s="3">
        <v>8</v>
      </c>
      <c r="B19" s="6" t="s">
        <v>37</v>
      </c>
      <c r="C19" s="5">
        <v>6</v>
      </c>
      <c r="D19" s="8" t="s">
        <v>8</v>
      </c>
      <c r="E19" s="3" t="s">
        <v>16</v>
      </c>
    </row>
    <row r="20" spans="1:5" ht="15" customHeight="1">
      <c r="A20" s="3">
        <v>9</v>
      </c>
      <c r="B20" s="6" t="s">
        <v>20</v>
      </c>
      <c r="C20" s="5">
        <v>2</v>
      </c>
      <c r="D20" s="8" t="s">
        <v>11</v>
      </c>
      <c r="E20" s="3" t="s">
        <v>21</v>
      </c>
    </row>
    <row r="21" spans="1:5" ht="15" customHeight="1">
      <c r="A21" s="3">
        <v>10</v>
      </c>
      <c r="B21" s="10" t="s">
        <v>39</v>
      </c>
      <c r="C21" s="5">
        <v>40</v>
      </c>
      <c r="D21" s="8" t="s">
        <v>8</v>
      </c>
      <c r="E21" s="3" t="s">
        <v>24</v>
      </c>
    </row>
    <row r="22" spans="1:5" ht="15" customHeight="1">
      <c r="A22" s="3">
        <v>11</v>
      </c>
      <c r="B22" s="10" t="s">
        <v>40</v>
      </c>
      <c r="C22" s="5">
        <v>5</v>
      </c>
      <c r="D22" s="8" t="s">
        <v>8</v>
      </c>
      <c r="E22" s="3" t="s">
        <v>24</v>
      </c>
    </row>
    <row r="23" spans="1:5" s="23" customFormat="1" ht="15" customHeight="1">
      <c r="A23" s="3">
        <v>12</v>
      </c>
      <c r="B23" s="26" t="s">
        <v>183</v>
      </c>
      <c r="C23" s="21"/>
      <c r="D23" s="22"/>
      <c r="E23" s="3"/>
    </row>
    <row r="24" spans="1:5" ht="13.5" customHeight="1">
      <c r="A24" s="3"/>
      <c r="B24" s="13" t="s">
        <v>65</v>
      </c>
      <c r="C24" s="14">
        <v>50</v>
      </c>
      <c r="D24" s="15" t="s">
        <v>66</v>
      </c>
      <c r="E24" s="3" t="s">
        <v>152</v>
      </c>
    </row>
    <row r="25" spans="1:5" ht="13.5" customHeight="1">
      <c r="A25" s="3"/>
      <c r="B25" s="13" t="s">
        <v>67</v>
      </c>
      <c r="C25" s="14">
        <v>196</v>
      </c>
      <c r="D25" s="15" t="s">
        <v>66</v>
      </c>
      <c r="E25" s="3"/>
    </row>
    <row r="26" spans="1:5" ht="13.5" customHeight="1">
      <c r="A26" s="3"/>
      <c r="B26" s="16" t="s">
        <v>68</v>
      </c>
      <c r="C26" s="14">
        <v>115</v>
      </c>
      <c r="D26" s="15" t="s">
        <v>66</v>
      </c>
      <c r="E26" s="3"/>
    </row>
    <row r="27" spans="1:5" ht="13.5" customHeight="1">
      <c r="A27" s="3"/>
      <c r="B27" s="16" t="s">
        <v>69</v>
      </c>
      <c r="C27" s="14">
        <v>170</v>
      </c>
      <c r="D27" s="15" t="s">
        <v>66</v>
      </c>
      <c r="E27" s="3"/>
    </row>
    <row r="28" spans="1:5" ht="13.5" customHeight="1">
      <c r="A28" s="3"/>
      <c r="B28" s="13" t="s">
        <v>70</v>
      </c>
      <c r="C28" s="14">
        <v>3</v>
      </c>
      <c r="D28" s="15" t="s">
        <v>66</v>
      </c>
      <c r="E28" s="3"/>
    </row>
    <row r="29" spans="1:5" ht="29.25">
      <c r="A29" s="3">
        <v>13</v>
      </c>
      <c r="B29" s="9" t="s">
        <v>22</v>
      </c>
      <c r="C29" s="5"/>
      <c r="D29" s="8"/>
      <c r="E29" s="3"/>
    </row>
    <row r="32" ht="15">
      <c r="B32" s="1" t="s">
        <v>17</v>
      </c>
    </row>
    <row r="33" spans="2:5" ht="15">
      <c r="B33" s="1" t="s">
        <v>101</v>
      </c>
      <c r="E33" s="4" t="s">
        <v>18</v>
      </c>
    </row>
    <row r="34" ht="15">
      <c r="E34" s="4"/>
    </row>
  </sheetData>
  <mergeCells count="3">
    <mergeCell ref="A8:E8"/>
    <mergeCell ref="A9:E9"/>
    <mergeCell ref="C11:D11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</sheetPr>
  <dimension ref="A1:E30"/>
  <sheetViews>
    <sheetView workbookViewId="0" topLeftCell="A10">
      <selection activeCell="B24" sqref="B24"/>
    </sheetView>
  </sheetViews>
  <sheetFormatPr defaultColWidth="9.140625" defaultRowHeight="12.75"/>
  <cols>
    <col min="1" max="1" width="5.00390625" style="1" customWidth="1"/>
    <col min="2" max="2" width="51.28125" style="1" customWidth="1"/>
    <col min="3" max="3" width="9.28125" style="1" customWidth="1"/>
    <col min="4" max="4" width="6.8515625" style="1" customWidth="1"/>
    <col min="5" max="5" width="21.00390625" style="1" customWidth="1"/>
    <col min="6" max="6" width="1.1484375" style="1" customWidth="1"/>
    <col min="7" max="7" width="1.7109375" style="1" customWidth="1"/>
    <col min="8" max="16384" width="9.140625" style="1" customWidth="1"/>
  </cols>
  <sheetData>
    <row r="1" spans="1:4" ht="15">
      <c r="A1" s="1" t="s">
        <v>25</v>
      </c>
      <c r="D1" s="1" t="s">
        <v>19</v>
      </c>
    </row>
    <row r="2" spans="1:3" ht="15">
      <c r="A2" s="1" t="s">
        <v>53</v>
      </c>
      <c r="C2" s="1" t="s">
        <v>130</v>
      </c>
    </row>
    <row r="3" ht="15">
      <c r="A3" s="1" t="s">
        <v>49</v>
      </c>
    </row>
    <row r="5" spans="2:5" ht="15">
      <c r="B5" s="30"/>
      <c r="E5" s="1" t="s">
        <v>30</v>
      </c>
    </row>
    <row r="6" ht="15">
      <c r="B6" s="4"/>
    </row>
    <row r="8" spans="1:5" ht="32.25" customHeight="1">
      <c r="A8" s="65" t="s">
        <v>71</v>
      </c>
      <c r="B8" s="66"/>
      <c r="C8" s="66"/>
      <c r="D8" s="66"/>
      <c r="E8" s="66"/>
    </row>
    <row r="9" spans="1:5" ht="32.25" customHeight="1">
      <c r="A9" s="67" t="s">
        <v>169</v>
      </c>
      <c r="B9" s="68"/>
      <c r="C9" s="68"/>
      <c r="D9" s="68"/>
      <c r="E9" s="68"/>
    </row>
    <row r="10" ht="9.75" customHeight="1"/>
    <row r="11" spans="1:5" ht="30" customHeight="1">
      <c r="A11" s="2" t="s">
        <v>0</v>
      </c>
      <c r="B11" s="3" t="s">
        <v>1</v>
      </c>
      <c r="C11" s="69" t="s">
        <v>2</v>
      </c>
      <c r="D11" s="70"/>
      <c r="E11" s="2" t="s">
        <v>3</v>
      </c>
    </row>
    <row r="12" spans="1:5" s="23" customFormat="1" ht="14.25">
      <c r="A12" s="19">
        <v>1</v>
      </c>
      <c r="B12" s="20" t="s">
        <v>4</v>
      </c>
      <c r="C12" s="21"/>
      <c r="D12" s="22"/>
      <c r="E12" s="19" t="s">
        <v>12</v>
      </c>
    </row>
    <row r="13" spans="1:5" s="23" customFormat="1" ht="14.25">
      <c r="A13" s="19">
        <v>2</v>
      </c>
      <c r="B13" s="20" t="s">
        <v>5</v>
      </c>
      <c r="C13" s="21"/>
      <c r="D13" s="22"/>
      <c r="E13" s="24" t="s">
        <v>27</v>
      </c>
    </row>
    <row r="14" spans="1:5" s="23" customFormat="1" ht="12.75" customHeight="1">
      <c r="A14" s="19">
        <v>3</v>
      </c>
      <c r="B14" s="20" t="s">
        <v>124</v>
      </c>
      <c r="C14" s="21">
        <v>320</v>
      </c>
      <c r="D14" s="22" t="s">
        <v>125</v>
      </c>
      <c r="E14" s="24" t="s">
        <v>126</v>
      </c>
    </row>
    <row r="15" spans="1:5" s="23" customFormat="1" ht="12.75" customHeight="1">
      <c r="A15" s="19">
        <v>4</v>
      </c>
      <c r="B15" s="20" t="s">
        <v>133</v>
      </c>
      <c r="C15" s="21">
        <v>320</v>
      </c>
      <c r="D15" s="22" t="s">
        <v>125</v>
      </c>
      <c r="E15" s="24" t="s">
        <v>191</v>
      </c>
    </row>
    <row r="16" spans="1:5" s="23" customFormat="1" ht="44.25" customHeight="1">
      <c r="A16" s="19">
        <v>5</v>
      </c>
      <c r="B16" s="25" t="s">
        <v>6</v>
      </c>
      <c r="C16" s="62" t="s">
        <v>82</v>
      </c>
      <c r="D16" s="58" t="s">
        <v>80</v>
      </c>
      <c r="E16" s="19" t="s">
        <v>13</v>
      </c>
    </row>
    <row r="17" spans="1:5" s="23" customFormat="1" ht="16.5">
      <c r="A17" s="19">
        <v>6</v>
      </c>
      <c r="B17" s="25" t="s">
        <v>106</v>
      </c>
      <c r="C17" s="21">
        <v>74942</v>
      </c>
      <c r="D17" s="22" t="s">
        <v>75</v>
      </c>
      <c r="E17" s="24" t="s">
        <v>73</v>
      </c>
    </row>
    <row r="18" spans="1:5" s="23" customFormat="1" ht="20.25" customHeight="1">
      <c r="A18" s="19">
        <v>7</v>
      </c>
      <c r="B18" s="20" t="s">
        <v>120</v>
      </c>
      <c r="C18" s="21">
        <v>96</v>
      </c>
      <c r="D18" s="11" t="s">
        <v>62</v>
      </c>
      <c r="E18" s="19" t="s">
        <v>15</v>
      </c>
    </row>
    <row r="19" spans="1:5" s="23" customFormat="1" ht="13.5" customHeight="1">
      <c r="A19" s="19">
        <v>8</v>
      </c>
      <c r="B19" s="20" t="s">
        <v>37</v>
      </c>
      <c r="C19" s="21">
        <v>8</v>
      </c>
      <c r="D19" s="22" t="s">
        <v>8</v>
      </c>
      <c r="E19" s="19" t="s">
        <v>16</v>
      </c>
    </row>
    <row r="20" spans="1:5" s="23" customFormat="1" ht="13.5" customHeight="1">
      <c r="A20" s="19">
        <v>9</v>
      </c>
      <c r="B20" s="25" t="s">
        <v>60</v>
      </c>
      <c r="C20" s="21">
        <v>4</v>
      </c>
      <c r="D20" s="22" t="s">
        <v>8</v>
      </c>
      <c r="E20" s="19" t="s">
        <v>44</v>
      </c>
    </row>
    <row r="21" spans="1:5" s="23" customFormat="1" ht="13.5" customHeight="1">
      <c r="A21" s="19">
        <v>10</v>
      </c>
      <c r="B21" s="20" t="s">
        <v>20</v>
      </c>
      <c r="C21" s="21">
        <v>5</v>
      </c>
      <c r="D21" s="22" t="s">
        <v>74</v>
      </c>
      <c r="E21" s="19" t="s">
        <v>131</v>
      </c>
    </row>
    <row r="22" spans="1:5" s="23" customFormat="1" ht="12.75" customHeight="1">
      <c r="A22" s="19">
        <v>11</v>
      </c>
      <c r="B22" s="26" t="s">
        <v>34</v>
      </c>
      <c r="C22" s="21">
        <v>20</v>
      </c>
      <c r="D22" s="22" t="s">
        <v>9</v>
      </c>
      <c r="E22" s="19" t="s">
        <v>99</v>
      </c>
    </row>
    <row r="23" spans="1:5" s="23" customFormat="1" ht="13.5" customHeight="1">
      <c r="A23" s="19">
        <v>12</v>
      </c>
      <c r="B23" s="26" t="s">
        <v>63</v>
      </c>
      <c r="C23" s="21">
        <v>170</v>
      </c>
      <c r="D23" s="22" t="s">
        <v>8</v>
      </c>
      <c r="E23" s="19" t="s">
        <v>24</v>
      </c>
    </row>
    <row r="24" spans="1:5" s="23" customFormat="1" ht="13.5" customHeight="1">
      <c r="A24" s="19">
        <v>13</v>
      </c>
      <c r="B24" s="26" t="s">
        <v>64</v>
      </c>
      <c r="C24" s="21">
        <v>9</v>
      </c>
      <c r="D24" s="22" t="s">
        <v>8</v>
      </c>
      <c r="E24" s="19" t="s">
        <v>24</v>
      </c>
    </row>
    <row r="25" spans="1:5" s="23" customFormat="1" ht="13.5" customHeight="1">
      <c r="A25" s="19">
        <v>14</v>
      </c>
      <c r="B25" s="26" t="s">
        <v>145</v>
      </c>
      <c r="C25" s="21">
        <v>18</v>
      </c>
      <c r="D25" s="22" t="s">
        <v>74</v>
      </c>
      <c r="E25" s="19" t="s">
        <v>24</v>
      </c>
    </row>
    <row r="26" spans="1:5" s="23" customFormat="1" ht="28.5">
      <c r="A26" s="19">
        <v>15</v>
      </c>
      <c r="B26" s="28" t="s">
        <v>22</v>
      </c>
      <c r="C26" s="21"/>
      <c r="D26" s="22"/>
      <c r="E26" s="19"/>
    </row>
    <row r="27" s="23" customFormat="1" ht="14.25"/>
    <row r="28" s="23" customFormat="1" ht="14.25">
      <c r="B28" s="23" t="s">
        <v>17</v>
      </c>
    </row>
    <row r="29" spans="2:5" s="23" customFormat="1" ht="14.25">
      <c r="B29" s="23" t="s">
        <v>101</v>
      </c>
      <c r="E29" s="29" t="s">
        <v>18</v>
      </c>
    </row>
    <row r="30" ht="15">
      <c r="E30" s="4"/>
    </row>
  </sheetData>
  <mergeCells count="3">
    <mergeCell ref="A8:E8"/>
    <mergeCell ref="A9:E9"/>
    <mergeCell ref="C11:D11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3"/>
  </sheetPr>
  <dimension ref="A1:E35"/>
  <sheetViews>
    <sheetView workbookViewId="0" topLeftCell="A13">
      <selection activeCell="A31" sqref="A31"/>
    </sheetView>
  </sheetViews>
  <sheetFormatPr defaultColWidth="9.140625" defaultRowHeight="12.75"/>
  <cols>
    <col min="1" max="1" width="5.00390625" style="1" customWidth="1"/>
    <col min="2" max="2" width="51.28125" style="1" customWidth="1"/>
    <col min="3" max="3" width="9.28125" style="1" customWidth="1"/>
    <col min="4" max="4" width="6.8515625" style="1" customWidth="1"/>
    <col min="5" max="5" width="20.8515625" style="1" customWidth="1"/>
    <col min="6" max="6" width="1.1484375" style="1" customWidth="1"/>
    <col min="7" max="7" width="1.7109375" style="1" customWidth="1"/>
    <col min="8" max="16384" width="9.140625" style="1" customWidth="1"/>
  </cols>
  <sheetData>
    <row r="1" spans="1:4" ht="15">
      <c r="A1" s="1" t="s">
        <v>25</v>
      </c>
      <c r="D1" s="1" t="s">
        <v>19</v>
      </c>
    </row>
    <row r="2" spans="1:3" ht="15">
      <c r="A2" s="1" t="s">
        <v>54</v>
      </c>
      <c r="C2" s="1" t="s">
        <v>130</v>
      </c>
    </row>
    <row r="3" ht="15">
      <c r="A3" s="1" t="s">
        <v>49</v>
      </c>
    </row>
    <row r="5" spans="2:5" ht="15">
      <c r="B5" s="4"/>
      <c r="E5" s="1" t="s">
        <v>30</v>
      </c>
    </row>
    <row r="6" ht="15">
      <c r="B6" s="4"/>
    </row>
    <row r="8" spans="1:5" ht="31.5" customHeight="1">
      <c r="A8" s="65" t="s">
        <v>71</v>
      </c>
      <c r="B8" s="66"/>
      <c r="C8" s="66"/>
      <c r="D8" s="66"/>
      <c r="E8" s="66"/>
    </row>
    <row r="9" spans="1:5" ht="32.25" customHeight="1">
      <c r="A9" s="67" t="s">
        <v>170</v>
      </c>
      <c r="B9" s="68"/>
      <c r="C9" s="68"/>
      <c r="D9" s="68"/>
      <c r="E9" s="68"/>
    </row>
    <row r="11" spans="1:5" ht="30" customHeight="1">
      <c r="A11" s="2" t="s">
        <v>0</v>
      </c>
      <c r="B11" s="3" t="s">
        <v>1</v>
      </c>
      <c r="C11" s="69" t="s">
        <v>2</v>
      </c>
      <c r="D11" s="70"/>
      <c r="E11" s="2" t="s">
        <v>3</v>
      </c>
    </row>
    <row r="12" spans="1:5" ht="15">
      <c r="A12" s="3">
        <v>1</v>
      </c>
      <c r="B12" s="6" t="s">
        <v>4</v>
      </c>
      <c r="C12" s="5"/>
      <c r="D12" s="8"/>
      <c r="E12" s="3" t="s">
        <v>12</v>
      </c>
    </row>
    <row r="13" spans="1:5" ht="15">
      <c r="A13" s="3">
        <v>2</v>
      </c>
      <c r="B13" s="6" t="s">
        <v>5</v>
      </c>
      <c r="C13" s="5"/>
      <c r="D13" s="8"/>
      <c r="E13" s="2" t="s">
        <v>27</v>
      </c>
    </row>
    <row r="14" spans="1:5" s="23" customFormat="1" ht="12.75" customHeight="1">
      <c r="A14" s="3">
        <v>3</v>
      </c>
      <c r="B14" s="20" t="s">
        <v>124</v>
      </c>
      <c r="C14" s="21">
        <v>90</v>
      </c>
      <c r="D14" s="22" t="s">
        <v>125</v>
      </c>
      <c r="E14" s="24" t="s">
        <v>126</v>
      </c>
    </row>
    <row r="15" spans="1:5" s="23" customFormat="1" ht="12.75" customHeight="1">
      <c r="A15" s="3">
        <v>4</v>
      </c>
      <c r="B15" s="20" t="s">
        <v>133</v>
      </c>
      <c r="C15" s="21">
        <v>90</v>
      </c>
      <c r="D15" s="22" t="s">
        <v>125</v>
      </c>
      <c r="E15" s="24" t="s">
        <v>191</v>
      </c>
    </row>
    <row r="16" spans="1:5" ht="30">
      <c r="A16" s="3">
        <v>5</v>
      </c>
      <c r="B16" s="7" t="s">
        <v>6</v>
      </c>
      <c r="C16" s="5">
        <v>1</v>
      </c>
      <c r="D16" s="8" t="s">
        <v>23</v>
      </c>
      <c r="E16" s="3" t="s">
        <v>13</v>
      </c>
    </row>
    <row r="17" spans="1:5" ht="30">
      <c r="A17" s="3">
        <v>6</v>
      </c>
      <c r="B17" s="7" t="s">
        <v>10</v>
      </c>
      <c r="C17" s="5">
        <v>17407</v>
      </c>
      <c r="D17" s="8" t="s">
        <v>7</v>
      </c>
      <c r="E17" s="2" t="s">
        <v>14</v>
      </c>
    </row>
    <row r="18" spans="1:5" ht="22.5" customHeight="1">
      <c r="A18" s="3">
        <v>7</v>
      </c>
      <c r="B18" s="6" t="s">
        <v>120</v>
      </c>
      <c r="C18" s="5">
        <v>36</v>
      </c>
      <c r="D18" s="11" t="s">
        <v>62</v>
      </c>
      <c r="E18" s="3" t="s">
        <v>15</v>
      </c>
    </row>
    <row r="19" spans="1:5" ht="15" customHeight="1">
      <c r="A19" s="3">
        <v>8</v>
      </c>
      <c r="B19" s="6" t="s">
        <v>37</v>
      </c>
      <c r="C19" s="5">
        <v>6</v>
      </c>
      <c r="D19" s="8" t="s">
        <v>8</v>
      </c>
      <c r="E19" s="3" t="s">
        <v>16</v>
      </c>
    </row>
    <row r="20" spans="1:5" ht="15" customHeight="1">
      <c r="A20" s="3">
        <v>9</v>
      </c>
      <c r="B20" s="6" t="s">
        <v>20</v>
      </c>
      <c r="C20" s="5">
        <v>1</v>
      </c>
      <c r="D20" s="8" t="s">
        <v>11</v>
      </c>
      <c r="E20" s="3" t="s">
        <v>21</v>
      </c>
    </row>
    <row r="21" spans="1:5" ht="15" customHeight="1">
      <c r="A21" s="3">
        <v>10</v>
      </c>
      <c r="B21" s="10" t="s">
        <v>39</v>
      </c>
      <c r="C21" s="5">
        <v>40</v>
      </c>
      <c r="D21" s="8" t="s">
        <v>8</v>
      </c>
      <c r="E21" s="3" t="s">
        <v>24</v>
      </c>
    </row>
    <row r="22" spans="1:5" ht="15" customHeight="1">
      <c r="A22" s="3">
        <v>11</v>
      </c>
      <c r="B22" s="10" t="s">
        <v>40</v>
      </c>
      <c r="C22" s="5">
        <v>5</v>
      </c>
      <c r="D22" s="8" t="s">
        <v>8</v>
      </c>
      <c r="E22" s="3" t="s">
        <v>24</v>
      </c>
    </row>
    <row r="23" spans="1:5" s="23" customFormat="1" ht="15" customHeight="1">
      <c r="A23" s="3">
        <v>12</v>
      </c>
      <c r="B23" s="26" t="s">
        <v>148</v>
      </c>
      <c r="C23" s="21">
        <v>12</v>
      </c>
      <c r="D23" s="22" t="s">
        <v>105</v>
      </c>
      <c r="E23" s="19" t="s">
        <v>35</v>
      </c>
    </row>
    <row r="24" spans="1:5" s="23" customFormat="1" ht="15.75" customHeight="1">
      <c r="A24" s="3">
        <v>13</v>
      </c>
      <c r="B24" s="26" t="s">
        <v>153</v>
      </c>
      <c r="C24" s="21"/>
      <c r="D24" s="22"/>
      <c r="E24" s="3" t="s">
        <v>178</v>
      </c>
    </row>
    <row r="25" spans="1:5" ht="13.5" customHeight="1">
      <c r="A25" s="3"/>
      <c r="B25" s="13" t="s">
        <v>65</v>
      </c>
      <c r="C25" s="14">
        <v>50</v>
      </c>
      <c r="D25" s="15" t="s">
        <v>66</v>
      </c>
      <c r="E25" s="3"/>
    </row>
    <row r="26" spans="1:5" ht="13.5" customHeight="1">
      <c r="A26" s="3"/>
      <c r="B26" s="13" t="s">
        <v>67</v>
      </c>
      <c r="C26" s="14">
        <v>196</v>
      </c>
      <c r="D26" s="15" t="s">
        <v>66</v>
      </c>
      <c r="E26" s="3"/>
    </row>
    <row r="27" spans="1:5" ht="13.5" customHeight="1">
      <c r="A27" s="3"/>
      <c r="B27" s="16" t="s">
        <v>68</v>
      </c>
      <c r="C27" s="14">
        <v>115</v>
      </c>
      <c r="D27" s="15" t="s">
        <v>66</v>
      </c>
      <c r="E27" s="3"/>
    </row>
    <row r="28" spans="1:5" ht="13.5" customHeight="1">
      <c r="A28" s="3"/>
      <c r="B28" s="16" t="s">
        <v>69</v>
      </c>
      <c r="C28" s="14">
        <v>170</v>
      </c>
      <c r="D28" s="15" t="s">
        <v>66</v>
      </c>
      <c r="E28" s="3"/>
    </row>
    <row r="29" spans="1:5" ht="13.5" customHeight="1">
      <c r="A29" s="3"/>
      <c r="B29" s="13" t="s">
        <v>70</v>
      </c>
      <c r="C29" s="14">
        <v>3</v>
      </c>
      <c r="D29" s="15" t="s">
        <v>66</v>
      </c>
      <c r="E29" s="3"/>
    </row>
    <row r="30" spans="1:5" ht="29.25">
      <c r="A30" s="3">
        <v>14</v>
      </c>
      <c r="B30" s="9" t="s">
        <v>22</v>
      </c>
      <c r="C30" s="5"/>
      <c r="D30" s="8"/>
      <c r="E30" s="3"/>
    </row>
    <row r="33" ht="15">
      <c r="B33" s="1" t="s">
        <v>17</v>
      </c>
    </row>
    <row r="34" spans="2:5" ht="15">
      <c r="B34" s="1" t="s">
        <v>101</v>
      </c>
      <c r="E34" s="4" t="s">
        <v>18</v>
      </c>
    </row>
    <row r="35" ht="15">
      <c r="E35" s="4"/>
    </row>
  </sheetData>
  <mergeCells count="3">
    <mergeCell ref="A8:E8"/>
    <mergeCell ref="A9:E9"/>
    <mergeCell ref="C11:D11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3"/>
  </sheetPr>
  <dimension ref="A1:E41"/>
  <sheetViews>
    <sheetView tabSelected="1" workbookViewId="0" topLeftCell="A1">
      <selection activeCell="C42" sqref="C42"/>
    </sheetView>
  </sheetViews>
  <sheetFormatPr defaultColWidth="9.140625" defaultRowHeight="12.75"/>
  <cols>
    <col min="1" max="1" width="5.00390625" style="1" customWidth="1"/>
    <col min="2" max="2" width="51.28125" style="1" customWidth="1"/>
    <col min="3" max="3" width="9.28125" style="1" customWidth="1"/>
    <col min="4" max="4" width="6.8515625" style="1" customWidth="1"/>
    <col min="5" max="5" width="20.57421875" style="1" customWidth="1"/>
    <col min="6" max="6" width="1.1484375" style="1" customWidth="1"/>
    <col min="7" max="7" width="1.7109375" style="1" customWidth="1"/>
    <col min="8" max="16384" width="9.140625" style="1" customWidth="1"/>
  </cols>
  <sheetData>
    <row r="1" spans="1:4" ht="15">
      <c r="A1" s="1" t="s">
        <v>25</v>
      </c>
      <c r="D1" s="1" t="s">
        <v>19</v>
      </c>
    </row>
    <row r="2" spans="1:3" ht="15">
      <c r="A2" s="1" t="s">
        <v>55</v>
      </c>
      <c r="C2" s="1" t="s">
        <v>130</v>
      </c>
    </row>
    <row r="3" ht="15">
      <c r="A3" s="1" t="s">
        <v>49</v>
      </c>
    </row>
    <row r="5" spans="2:5" ht="15">
      <c r="B5" s="4"/>
      <c r="E5" s="1" t="s">
        <v>30</v>
      </c>
    </row>
    <row r="6" ht="15">
      <c r="B6" s="4"/>
    </row>
    <row r="8" spans="1:5" ht="30.75" customHeight="1">
      <c r="A8" s="65" t="s">
        <v>71</v>
      </c>
      <c r="B8" s="66"/>
      <c r="C8" s="66"/>
      <c r="D8" s="66"/>
      <c r="E8" s="66"/>
    </row>
    <row r="9" spans="1:5" ht="32.25" customHeight="1">
      <c r="A9" s="67" t="s">
        <v>171</v>
      </c>
      <c r="B9" s="68"/>
      <c r="C9" s="68"/>
      <c r="D9" s="68"/>
      <c r="E9" s="68"/>
    </row>
    <row r="11" spans="1:5" ht="30" customHeight="1">
      <c r="A11" s="2" t="s">
        <v>0</v>
      </c>
      <c r="B11" s="3" t="s">
        <v>1</v>
      </c>
      <c r="C11" s="69" t="s">
        <v>2</v>
      </c>
      <c r="D11" s="70"/>
      <c r="E11" s="2" t="s">
        <v>3</v>
      </c>
    </row>
    <row r="12" spans="1:5" s="23" customFormat="1" ht="14.25">
      <c r="A12" s="19">
        <v>1</v>
      </c>
      <c r="B12" s="20" t="s">
        <v>4</v>
      </c>
      <c r="C12" s="21"/>
      <c r="D12" s="22"/>
      <c r="E12" s="19" t="s">
        <v>12</v>
      </c>
    </row>
    <row r="13" spans="1:5" s="23" customFormat="1" ht="14.25">
      <c r="A13" s="19">
        <v>2</v>
      </c>
      <c r="B13" s="20" t="s">
        <v>5</v>
      </c>
      <c r="C13" s="21"/>
      <c r="D13" s="22"/>
      <c r="E13" s="24" t="s">
        <v>27</v>
      </c>
    </row>
    <row r="14" spans="1:5" s="23" customFormat="1" ht="12.75" customHeight="1">
      <c r="A14" s="19">
        <v>3</v>
      </c>
      <c r="B14" s="20" t="s">
        <v>124</v>
      </c>
      <c r="C14" s="21">
        <v>320</v>
      </c>
      <c r="D14" s="22" t="s">
        <v>125</v>
      </c>
      <c r="E14" s="24" t="s">
        <v>126</v>
      </c>
    </row>
    <row r="15" spans="1:5" s="23" customFormat="1" ht="12.75" customHeight="1">
      <c r="A15" s="19">
        <v>4</v>
      </c>
      <c r="B15" s="20" t="s">
        <v>133</v>
      </c>
      <c r="C15" s="21">
        <v>320</v>
      </c>
      <c r="D15" s="22" t="s">
        <v>125</v>
      </c>
      <c r="E15" s="24" t="s">
        <v>191</v>
      </c>
    </row>
    <row r="16" spans="1:5" s="23" customFormat="1" ht="14.25">
      <c r="A16" s="19">
        <v>5</v>
      </c>
      <c r="B16" s="25" t="s">
        <v>115</v>
      </c>
      <c r="C16" s="21">
        <v>1</v>
      </c>
      <c r="D16" s="22" t="s">
        <v>23</v>
      </c>
      <c r="E16" s="19" t="s">
        <v>13</v>
      </c>
    </row>
    <row r="17" spans="1:5" s="23" customFormat="1" ht="28.5">
      <c r="A17" s="19">
        <v>6</v>
      </c>
      <c r="B17" s="25" t="s">
        <v>10</v>
      </c>
      <c r="C17" s="21">
        <v>73464</v>
      </c>
      <c r="D17" s="22" t="s">
        <v>85</v>
      </c>
      <c r="E17" s="24" t="s">
        <v>14</v>
      </c>
    </row>
    <row r="18" spans="1:5" s="23" customFormat="1" ht="20.25" customHeight="1">
      <c r="A18" s="19">
        <v>7</v>
      </c>
      <c r="B18" s="20" t="s">
        <v>120</v>
      </c>
      <c r="C18" s="21">
        <v>96</v>
      </c>
      <c r="D18" s="37" t="s">
        <v>56</v>
      </c>
      <c r="E18" s="19" t="s">
        <v>15</v>
      </c>
    </row>
    <row r="19" spans="1:5" s="23" customFormat="1" ht="15" customHeight="1">
      <c r="A19" s="19">
        <v>8</v>
      </c>
      <c r="B19" s="20" t="s">
        <v>37</v>
      </c>
      <c r="C19" s="21">
        <v>8</v>
      </c>
      <c r="D19" s="22" t="s">
        <v>8</v>
      </c>
      <c r="E19" s="19" t="s">
        <v>16</v>
      </c>
    </row>
    <row r="20" spans="1:5" s="23" customFormat="1" ht="15" customHeight="1">
      <c r="A20" s="19">
        <v>9</v>
      </c>
      <c r="B20" s="25" t="s">
        <v>60</v>
      </c>
      <c r="C20" s="21">
        <v>3</v>
      </c>
      <c r="D20" s="22" t="s">
        <v>8</v>
      </c>
      <c r="E20" s="19" t="s">
        <v>44</v>
      </c>
    </row>
    <row r="21" spans="1:5" s="23" customFormat="1" ht="15" customHeight="1">
      <c r="A21" s="19">
        <v>10</v>
      </c>
      <c r="B21" s="20" t="s">
        <v>20</v>
      </c>
      <c r="C21" s="21">
        <v>6</v>
      </c>
      <c r="D21" s="22" t="s">
        <v>86</v>
      </c>
      <c r="E21" s="19" t="s">
        <v>21</v>
      </c>
    </row>
    <row r="22" spans="1:5" s="23" customFormat="1" ht="15" customHeight="1">
      <c r="A22" s="19">
        <v>11</v>
      </c>
      <c r="B22" s="26" t="s">
        <v>112</v>
      </c>
      <c r="C22" s="21">
        <v>25</v>
      </c>
      <c r="D22" s="22" t="s">
        <v>9</v>
      </c>
      <c r="E22" s="19" t="s">
        <v>16</v>
      </c>
    </row>
    <row r="23" spans="1:5" s="23" customFormat="1" ht="15" customHeight="1">
      <c r="A23" s="19">
        <v>12</v>
      </c>
      <c r="B23" s="26" t="s">
        <v>113</v>
      </c>
      <c r="C23" s="21">
        <f>44*1</f>
        <v>44</v>
      </c>
      <c r="D23" s="22" t="s">
        <v>9</v>
      </c>
      <c r="E23" s="19" t="s">
        <v>24</v>
      </c>
    </row>
    <row r="24" spans="1:5" s="23" customFormat="1" ht="15" customHeight="1">
      <c r="A24" s="19">
        <v>13</v>
      </c>
      <c r="B24" s="26" t="s">
        <v>114</v>
      </c>
      <c r="C24" s="21">
        <f>6*1</f>
        <v>6</v>
      </c>
      <c r="D24" s="22" t="s">
        <v>9</v>
      </c>
      <c r="E24" s="19" t="s">
        <v>24</v>
      </c>
    </row>
    <row r="25" spans="1:5" s="23" customFormat="1" ht="15" customHeight="1">
      <c r="A25" s="19">
        <v>14</v>
      </c>
      <c r="B25" s="27" t="s">
        <v>134</v>
      </c>
      <c r="C25" s="21">
        <v>85</v>
      </c>
      <c r="D25" s="22" t="s">
        <v>9</v>
      </c>
      <c r="E25" s="19" t="s">
        <v>102</v>
      </c>
    </row>
    <row r="26" spans="1:5" s="23" customFormat="1" ht="15" customHeight="1">
      <c r="A26" s="19">
        <v>15</v>
      </c>
      <c r="B26" s="27" t="s">
        <v>118</v>
      </c>
      <c r="C26" s="21">
        <v>22</v>
      </c>
      <c r="D26" s="22" t="s">
        <v>8</v>
      </c>
      <c r="E26" s="19" t="s">
        <v>102</v>
      </c>
    </row>
    <row r="27" spans="1:5" s="23" customFormat="1" ht="15" customHeight="1">
      <c r="A27" s="19">
        <v>16</v>
      </c>
      <c r="B27" s="26" t="s">
        <v>57</v>
      </c>
      <c r="C27" s="21">
        <v>140</v>
      </c>
      <c r="D27" s="22" t="s">
        <v>8</v>
      </c>
      <c r="E27" s="19" t="s">
        <v>24</v>
      </c>
    </row>
    <row r="28" spans="1:5" s="23" customFormat="1" ht="15" customHeight="1">
      <c r="A28" s="19">
        <v>17</v>
      </c>
      <c r="B28" s="26" t="s">
        <v>58</v>
      </c>
      <c r="C28" s="21">
        <v>10</v>
      </c>
      <c r="D28" s="22" t="s">
        <v>8</v>
      </c>
      <c r="E28" s="19" t="s">
        <v>24</v>
      </c>
    </row>
    <row r="29" spans="1:5" s="23" customFormat="1" ht="15" customHeight="1">
      <c r="A29" s="19">
        <v>18</v>
      </c>
      <c r="B29" s="26" t="s">
        <v>104</v>
      </c>
      <c r="C29" s="21">
        <v>40</v>
      </c>
      <c r="D29" s="22" t="s">
        <v>9</v>
      </c>
      <c r="E29" s="19" t="s">
        <v>35</v>
      </c>
    </row>
    <row r="30" spans="1:5" s="23" customFormat="1" ht="15" customHeight="1">
      <c r="A30" s="19">
        <v>19</v>
      </c>
      <c r="B30" s="26" t="s">
        <v>194</v>
      </c>
      <c r="C30" s="21"/>
      <c r="D30" s="22"/>
      <c r="E30" s="19" t="s">
        <v>189</v>
      </c>
    </row>
    <row r="31" spans="1:5" s="49" customFormat="1" ht="12.75" customHeight="1">
      <c r="A31" s="45"/>
      <c r="B31" s="46" t="s">
        <v>65</v>
      </c>
      <c r="C31" s="47">
        <f>87.5*2</f>
        <v>175</v>
      </c>
      <c r="D31" s="48" t="s">
        <v>111</v>
      </c>
      <c r="E31" s="45"/>
    </row>
    <row r="32" spans="1:5" s="49" customFormat="1" ht="12.75" customHeight="1">
      <c r="A32" s="45"/>
      <c r="B32" s="46" t="s">
        <v>67</v>
      </c>
      <c r="C32" s="47">
        <f>350*2</f>
        <v>700</v>
      </c>
      <c r="D32" s="48" t="s">
        <v>111</v>
      </c>
      <c r="E32" s="45"/>
    </row>
    <row r="33" spans="1:5" s="49" customFormat="1" ht="12.75" customHeight="1">
      <c r="A33" s="45"/>
      <c r="B33" s="45" t="s">
        <v>68</v>
      </c>
      <c r="C33" s="47">
        <f>225*2</f>
        <v>450</v>
      </c>
      <c r="D33" s="48" t="s">
        <v>111</v>
      </c>
      <c r="E33" s="45"/>
    </row>
    <row r="34" spans="1:5" s="49" customFormat="1" ht="12.75" customHeight="1">
      <c r="A34" s="45"/>
      <c r="B34" s="45" t="s">
        <v>69</v>
      </c>
      <c r="C34" s="47">
        <f>330*2</f>
        <v>660</v>
      </c>
      <c r="D34" s="48" t="s">
        <v>111</v>
      </c>
      <c r="E34" s="45"/>
    </row>
    <row r="35" spans="1:5" s="49" customFormat="1" ht="12.75" customHeight="1">
      <c r="A35" s="45"/>
      <c r="B35" s="46" t="s">
        <v>70</v>
      </c>
      <c r="C35" s="47">
        <f>5.4*2</f>
        <v>10.8</v>
      </c>
      <c r="D35" s="48" t="s">
        <v>111</v>
      </c>
      <c r="E35" s="45"/>
    </row>
    <row r="36" spans="1:5" s="23" customFormat="1" ht="28.5">
      <c r="A36" s="19">
        <v>20</v>
      </c>
      <c r="B36" s="28" t="s">
        <v>84</v>
      </c>
      <c r="C36" s="21"/>
      <c r="D36" s="22"/>
      <c r="E36" s="19"/>
    </row>
    <row r="39" ht="15">
      <c r="B39" s="1" t="s">
        <v>17</v>
      </c>
    </row>
    <row r="40" spans="2:5" ht="15">
      <c r="B40" s="1" t="s">
        <v>101</v>
      </c>
      <c r="E40" s="4" t="s">
        <v>18</v>
      </c>
    </row>
    <row r="41" ht="15">
      <c r="E41" s="4"/>
    </row>
  </sheetData>
  <mergeCells count="3">
    <mergeCell ref="A8:E8"/>
    <mergeCell ref="A9:E9"/>
    <mergeCell ref="C11:D11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</sheetPr>
  <dimension ref="A1:E35"/>
  <sheetViews>
    <sheetView workbookViewId="0" topLeftCell="A13">
      <selection activeCell="A31" sqref="A31"/>
    </sheetView>
  </sheetViews>
  <sheetFormatPr defaultColWidth="9.140625" defaultRowHeight="12.75"/>
  <cols>
    <col min="1" max="1" width="5.421875" style="1" customWidth="1"/>
    <col min="2" max="2" width="51.28125" style="1" customWidth="1"/>
    <col min="3" max="3" width="9.28125" style="1" customWidth="1"/>
    <col min="4" max="4" width="6.8515625" style="1" customWidth="1"/>
    <col min="5" max="5" width="20.421875" style="1" customWidth="1"/>
    <col min="6" max="6" width="1.1484375" style="1" customWidth="1"/>
    <col min="7" max="7" width="1.7109375" style="1" customWidth="1"/>
    <col min="8" max="16384" width="9.140625" style="1" customWidth="1"/>
  </cols>
  <sheetData>
    <row r="1" spans="1:4" ht="15">
      <c r="A1" s="1" t="s">
        <v>25</v>
      </c>
      <c r="D1" s="1" t="s">
        <v>19</v>
      </c>
    </row>
    <row r="2" spans="1:5" ht="15">
      <c r="A2" s="1" t="s">
        <v>90</v>
      </c>
      <c r="E2" s="18" t="s">
        <v>96</v>
      </c>
    </row>
    <row r="4" spans="2:5" ht="15">
      <c r="B4" s="4" t="s">
        <v>91</v>
      </c>
      <c r="E4" s="1" t="s">
        <v>30</v>
      </c>
    </row>
    <row r="5" ht="15">
      <c r="B5" s="4"/>
    </row>
    <row r="6" ht="15">
      <c r="B6" s="4"/>
    </row>
    <row r="8" spans="1:5" ht="30.75" customHeight="1">
      <c r="A8" s="65" t="s">
        <v>71</v>
      </c>
      <c r="B8" s="66"/>
      <c r="C8" s="66"/>
      <c r="D8" s="66"/>
      <c r="E8" s="66"/>
    </row>
    <row r="9" spans="1:5" ht="32.25" customHeight="1">
      <c r="A9" s="67" t="s">
        <v>172</v>
      </c>
      <c r="B9" s="68"/>
      <c r="C9" s="68"/>
      <c r="D9" s="68"/>
      <c r="E9" s="68"/>
    </row>
    <row r="11" spans="1:5" ht="30" customHeight="1">
      <c r="A11" s="2" t="s">
        <v>0</v>
      </c>
      <c r="B11" s="3" t="s">
        <v>1</v>
      </c>
      <c r="C11" s="69" t="s">
        <v>2</v>
      </c>
      <c r="D11" s="70"/>
      <c r="E11" s="2" t="s">
        <v>3</v>
      </c>
    </row>
    <row r="12" spans="1:5" s="23" customFormat="1" ht="14.25">
      <c r="A12" s="19">
        <v>1</v>
      </c>
      <c r="B12" s="20" t="s">
        <v>4</v>
      </c>
      <c r="C12" s="21"/>
      <c r="D12" s="22"/>
      <c r="E12" s="19" t="s">
        <v>12</v>
      </c>
    </row>
    <row r="13" spans="1:5" s="23" customFormat="1" ht="14.25">
      <c r="A13" s="19">
        <v>2</v>
      </c>
      <c r="B13" s="20" t="s">
        <v>5</v>
      </c>
      <c r="C13" s="21"/>
      <c r="D13" s="22"/>
      <c r="E13" s="24" t="s">
        <v>27</v>
      </c>
    </row>
    <row r="14" spans="1:5" s="23" customFormat="1" ht="12.75" customHeight="1">
      <c r="A14" s="19">
        <v>3</v>
      </c>
      <c r="B14" s="20" t="s">
        <v>124</v>
      </c>
      <c r="C14" s="21">
        <v>160</v>
      </c>
      <c r="D14" s="22" t="s">
        <v>125</v>
      </c>
      <c r="E14" s="24" t="s">
        <v>126</v>
      </c>
    </row>
    <row r="15" spans="1:5" s="23" customFormat="1" ht="12.75" customHeight="1">
      <c r="A15" s="19">
        <v>4</v>
      </c>
      <c r="B15" s="20" t="s">
        <v>133</v>
      </c>
      <c r="C15" s="21">
        <v>160</v>
      </c>
      <c r="D15" s="22" t="s">
        <v>125</v>
      </c>
      <c r="E15" s="24" t="s">
        <v>191</v>
      </c>
    </row>
    <row r="16" spans="1:5" s="23" customFormat="1" ht="28.5">
      <c r="A16" s="19">
        <v>5</v>
      </c>
      <c r="B16" s="25" t="s">
        <v>6</v>
      </c>
      <c r="C16" s="21">
        <v>4</v>
      </c>
      <c r="D16" s="22" t="s">
        <v>23</v>
      </c>
      <c r="E16" s="19" t="s">
        <v>13</v>
      </c>
    </row>
    <row r="17" spans="1:5" s="23" customFormat="1" ht="28.5">
      <c r="A17" s="19">
        <v>6</v>
      </c>
      <c r="B17" s="25" t="s">
        <v>10</v>
      </c>
      <c r="C17" s="21">
        <v>37958</v>
      </c>
      <c r="D17" s="22" t="s">
        <v>85</v>
      </c>
      <c r="E17" s="24" t="s">
        <v>14</v>
      </c>
    </row>
    <row r="18" spans="1:5" s="23" customFormat="1" ht="22.5">
      <c r="A18" s="19">
        <v>7</v>
      </c>
      <c r="B18" s="20" t="s">
        <v>120</v>
      </c>
      <c r="C18" s="21">
        <v>52</v>
      </c>
      <c r="D18" s="37" t="s">
        <v>56</v>
      </c>
      <c r="E18" s="19" t="s">
        <v>15</v>
      </c>
    </row>
    <row r="19" spans="1:5" s="23" customFormat="1" ht="15.75" customHeight="1">
      <c r="A19" s="19">
        <v>8</v>
      </c>
      <c r="B19" s="20" t="s">
        <v>92</v>
      </c>
      <c r="C19" s="21">
        <v>4</v>
      </c>
      <c r="D19" s="22" t="s">
        <v>8</v>
      </c>
      <c r="E19" s="19" t="s">
        <v>93</v>
      </c>
    </row>
    <row r="20" spans="1:5" s="23" customFormat="1" ht="15" customHeight="1">
      <c r="A20" s="19">
        <v>9</v>
      </c>
      <c r="B20" s="20" t="s">
        <v>141</v>
      </c>
      <c r="C20" s="21">
        <v>10</v>
      </c>
      <c r="D20" s="22" t="s">
        <v>86</v>
      </c>
      <c r="E20" s="19" t="s">
        <v>16</v>
      </c>
    </row>
    <row r="21" spans="1:5" s="23" customFormat="1" ht="15.75" customHeight="1">
      <c r="A21" s="19">
        <v>10</v>
      </c>
      <c r="B21" s="20" t="s">
        <v>20</v>
      </c>
      <c r="C21" s="21">
        <v>6</v>
      </c>
      <c r="D21" s="22" t="s">
        <v>86</v>
      </c>
      <c r="E21" s="19" t="s">
        <v>21</v>
      </c>
    </row>
    <row r="22" spans="1:5" s="23" customFormat="1" ht="15" customHeight="1">
      <c r="A22" s="19">
        <v>11</v>
      </c>
      <c r="B22" s="26" t="s">
        <v>104</v>
      </c>
      <c r="C22" s="21">
        <v>20</v>
      </c>
      <c r="D22" s="22" t="s">
        <v>9</v>
      </c>
      <c r="E22" s="19" t="s">
        <v>35</v>
      </c>
    </row>
    <row r="23" spans="1:5" s="23" customFormat="1" ht="15.75" customHeight="1">
      <c r="A23" s="19">
        <v>12</v>
      </c>
      <c r="B23" s="26" t="s">
        <v>26</v>
      </c>
      <c r="C23" s="21">
        <v>50</v>
      </c>
      <c r="D23" s="22" t="s">
        <v>86</v>
      </c>
      <c r="E23" s="19" t="s">
        <v>24</v>
      </c>
    </row>
    <row r="24" spans="1:5" s="23" customFormat="1" ht="13.5" customHeight="1">
      <c r="A24" s="19">
        <v>13</v>
      </c>
      <c r="B24" s="26" t="s">
        <v>156</v>
      </c>
      <c r="C24" s="21"/>
      <c r="D24" s="22"/>
      <c r="E24" s="19" t="s">
        <v>186</v>
      </c>
    </row>
    <row r="25" spans="1:5" s="23" customFormat="1" ht="12.75" customHeight="1">
      <c r="A25" s="19"/>
      <c r="B25" s="13" t="s">
        <v>65</v>
      </c>
      <c r="C25" s="21">
        <f>87.5*1</f>
        <v>87.5</v>
      </c>
      <c r="D25" s="22" t="s">
        <v>105</v>
      </c>
      <c r="E25" s="19"/>
    </row>
    <row r="26" spans="1:5" s="23" customFormat="1" ht="12.75" customHeight="1">
      <c r="A26" s="19"/>
      <c r="B26" s="13" t="s">
        <v>67</v>
      </c>
      <c r="C26" s="21">
        <f>350*1</f>
        <v>350</v>
      </c>
      <c r="D26" s="22" t="s">
        <v>105</v>
      </c>
      <c r="E26" s="19"/>
    </row>
    <row r="27" spans="1:5" s="23" customFormat="1" ht="12.75" customHeight="1">
      <c r="A27" s="19"/>
      <c r="B27" s="44" t="s">
        <v>68</v>
      </c>
      <c r="C27" s="21">
        <f>225*1</f>
        <v>225</v>
      </c>
      <c r="D27" s="22" t="s">
        <v>105</v>
      </c>
      <c r="E27" s="19"/>
    </row>
    <row r="28" spans="1:5" s="23" customFormat="1" ht="12.75" customHeight="1">
      <c r="A28" s="19"/>
      <c r="B28" s="44" t="s">
        <v>69</v>
      </c>
      <c r="C28" s="21">
        <f>330*1</f>
        <v>330</v>
      </c>
      <c r="D28" s="22" t="s">
        <v>105</v>
      </c>
      <c r="E28" s="19"/>
    </row>
    <row r="29" spans="1:5" s="23" customFormat="1" ht="12.75" customHeight="1">
      <c r="A29" s="19"/>
      <c r="B29" s="13" t="s">
        <v>70</v>
      </c>
      <c r="C29" s="21">
        <f>5.4*1</f>
        <v>5.4</v>
      </c>
      <c r="D29" s="22" t="s">
        <v>105</v>
      </c>
      <c r="E29" s="19"/>
    </row>
    <row r="30" spans="1:5" s="23" customFormat="1" ht="28.5">
      <c r="A30" s="19">
        <v>14</v>
      </c>
      <c r="B30" s="28" t="s">
        <v>84</v>
      </c>
      <c r="C30" s="21"/>
      <c r="D30" s="22"/>
      <c r="E30" s="19"/>
    </row>
    <row r="33" ht="15">
      <c r="B33" s="1" t="s">
        <v>17</v>
      </c>
    </row>
    <row r="34" spans="2:5" ht="15">
      <c r="B34" s="1" t="s">
        <v>101</v>
      </c>
      <c r="E34" s="4" t="s">
        <v>18</v>
      </c>
    </row>
    <row r="35" ht="15">
      <c r="E35" s="4"/>
    </row>
  </sheetData>
  <mergeCells count="3">
    <mergeCell ref="A8:E8"/>
    <mergeCell ref="A9:E9"/>
    <mergeCell ref="C11:D11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4"/>
  </sheetPr>
  <dimension ref="A1:E27"/>
  <sheetViews>
    <sheetView workbookViewId="0" topLeftCell="A10">
      <selection activeCell="B13" sqref="B13"/>
    </sheetView>
  </sheetViews>
  <sheetFormatPr defaultColWidth="9.140625" defaultRowHeight="12.75"/>
  <cols>
    <col min="1" max="1" width="5.00390625" style="1" customWidth="1"/>
    <col min="2" max="2" width="51.28125" style="1" customWidth="1"/>
    <col min="3" max="3" width="9.28125" style="1" customWidth="1"/>
    <col min="4" max="4" width="6.8515625" style="1" customWidth="1"/>
    <col min="5" max="5" width="20.57421875" style="1" customWidth="1"/>
    <col min="6" max="6" width="1.1484375" style="1" customWidth="1"/>
    <col min="7" max="7" width="1.7109375" style="1" customWidth="1"/>
    <col min="8" max="16384" width="9.140625" style="1" customWidth="1"/>
  </cols>
  <sheetData>
    <row r="1" spans="1:4" ht="15">
      <c r="A1" s="1" t="s">
        <v>25</v>
      </c>
      <c r="D1" s="1" t="s">
        <v>19</v>
      </c>
    </row>
    <row r="2" spans="1:3" ht="15">
      <c r="A2" s="1" t="s">
        <v>173</v>
      </c>
      <c r="C2" s="1" t="s">
        <v>130</v>
      </c>
    </row>
    <row r="4" ht="15">
      <c r="B4" s="4"/>
    </row>
    <row r="5" spans="2:5" ht="15">
      <c r="B5" s="4" t="s">
        <v>193</v>
      </c>
      <c r="E5" s="1" t="s">
        <v>30</v>
      </c>
    </row>
    <row r="6" ht="15">
      <c r="B6" s="4"/>
    </row>
    <row r="8" spans="1:5" ht="30.75" customHeight="1">
      <c r="A8" s="65" t="s">
        <v>71</v>
      </c>
      <c r="B8" s="66"/>
      <c r="C8" s="66"/>
      <c r="D8" s="66"/>
      <c r="E8" s="66"/>
    </row>
    <row r="9" spans="1:5" ht="32.25" customHeight="1">
      <c r="A9" s="67" t="s">
        <v>177</v>
      </c>
      <c r="B9" s="68"/>
      <c r="C9" s="68"/>
      <c r="D9" s="68"/>
      <c r="E9" s="68"/>
    </row>
    <row r="11" spans="1:5" ht="30" customHeight="1">
      <c r="A11" s="2" t="s">
        <v>0</v>
      </c>
      <c r="B11" s="3" t="s">
        <v>1</v>
      </c>
      <c r="C11" s="69" t="s">
        <v>2</v>
      </c>
      <c r="D11" s="70"/>
      <c r="E11" s="2" t="s">
        <v>3</v>
      </c>
    </row>
    <row r="12" spans="1:5" s="23" customFormat="1" ht="14.25">
      <c r="A12" s="19">
        <v>1</v>
      </c>
      <c r="B12" s="20" t="s">
        <v>4</v>
      </c>
      <c r="C12" s="21"/>
      <c r="D12" s="22"/>
      <c r="E12" s="19" t="s">
        <v>12</v>
      </c>
    </row>
    <row r="13" spans="1:5" s="23" customFormat="1" ht="14.25">
      <c r="A13" s="19">
        <v>2</v>
      </c>
      <c r="B13" s="20" t="s">
        <v>5</v>
      </c>
      <c r="C13" s="21"/>
      <c r="D13" s="22"/>
      <c r="E13" s="24" t="s">
        <v>27</v>
      </c>
    </row>
    <row r="14" spans="1:5" s="23" customFormat="1" ht="12.75" customHeight="1">
      <c r="A14" s="19">
        <v>3</v>
      </c>
      <c r="B14" s="20" t="s">
        <v>124</v>
      </c>
      <c r="C14" s="21">
        <v>117</v>
      </c>
      <c r="D14" s="22" t="s">
        <v>125</v>
      </c>
      <c r="E14" s="24" t="s">
        <v>126</v>
      </c>
    </row>
    <row r="15" spans="1:5" s="23" customFormat="1" ht="12.75" customHeight="1">
      <c r="A15" s="19">
        <v>4</v>
      </c>
      <c r="B15" s="20" t="s">
        <v>133</v>
      </c>
      <c r="C15" s="21">
        <v>117</v>
      </c>
      <c r="D15" s="22" t="s">
        <v>125</v>
      </c>
      <c r="E15" s="24" t="s">
        <v>190</v>
      </c>
    </row>
    <row r="16" spans="1:5" s="23" customFormat="1" ht="14.25">
      <c r="A16" s="19">
        <v>5</v>
      </c>
      <c r="B16" s="25" t="s">
        <v>115</v>
      </c>
      <c r="C16" s="21">
        <v>1</v>
      </c>
      <c r="D16" s="22" t="s">
        <v>23</v>
      </c>
      <c r="E16" s="19" t="s">
        <v>13</v>
      </c>
    </row>
    <row r="17" spans="1:5" s="23" customFormat="1" ht="28.5">
      <c r="A17" s="19">
        <v>6</v>
      </c>
      <c r="B17" s="25" t="s">
        <v>10</v>
      </c>
      <c r="C17" s="21">
        <v>25603.2</v>
      </c>
      <c r="D17" s="22" t="s">
        <v>85</v>
      </c>
      <c r="E17" s="24" t="s">
        <v>14</v>
      </c>
    </row>
    <row r="18" spans="1:5" s="23" customFormat="1" ht="20.25" customHeight="1">
      <c r="A18" s="19">
        <v>7</v>
      </c>
      <c r="B18" s="20" t="s">
        <v>120</v>
      </c>
      <c r="C18" s="21">
        <v>12</v>
      </c>
      <c r="D18" s="37" t="s">
        <v>56</v>
      </c>
      <c r="E18" s="19" t="s">
        <v>15</v>
      </c>
    </row>
    <row r="19" spans="1:5" s="23" customFormat="1" ht="15" customHeight="1">
      <c r="A19" s="19">
        <v>8</v>
      </c>
      <c r="B19" s="20" t="s">
        <v>179</v>
      </c>
      <c r="C19" s="21">
        <v>1</v>
      </c>
      <c r="D19" s="22" t="s">
        <v>8</v>
      </c>
      <c r="E19" s="19" t="s">
        <v>178</v>
      </c>
    </row>
    <row r="20" spans="1:5" s="23" customFormat="1" ht="15" customHeight="1">
      <c r="A20" s="19">
        <v>9</v>
      </c>
      <c r="B20" s="20" t="s">
        <v>20</v>
      </c>
      <c r="C20" s="21">
        <v>1</v>
      </c>
      <c r="D20" s="22" t="s">
        <v>86</v>
      </c>
      <c r="E20" s="19" t="s">
        <v>21</v>
      </c>
    </row>
    <row r="21" spans="1:5" s="23" customFormat="1" ht="15" customHeight="1">
      <c r="A21" s="19">
        <v>10</v>
      </c>
      <c r="B21" s="26" t="s">
        <v>58</v>
      </c>
      <c r="C21" s="21">
        <v>10</v>
      </c>
      <c r="D21" s="22" t="s">
        <v>8</v>
      </c>
      <c r="E21" s="19" t="s">
        <v>24</v>
      </c>
    </row>
    <row r="22" spans="1:5" s="23" customFormat="1" ht="28.5">
      <c r="A22" s="19">
        <v>11</v>
      </c>
      <c r="B22" s="28" t="s">
        <v>84</v>
      </c>
      <c r="C22" s="21"/>
      <c r="D22" s="22"/>
      <c r="E22" s="19"/>
    </row>
    <row r="25" ht="15">
      <c r="B25" s="1" t="s">
        <v>17</v>
      </c>
    </row>
    <row r="26" spans="2:5" ht="15">
      <c r="B26" s="1" t="s">
        <v>101</v>
      </c>
      <c r="E26" s="4" t="s">
        <v>18</v>
      </c>
    </row>
    <row r="27" ht="15">
      <c r="E27" s="4"/>
    </row>
  </sheetData>
  <mergeCells count="3">
    <mergeCell ref="A8:E8"/>
    <mergeCell ref="A9:E9"/>
    <mergeCell ref="C11:D11"/>
  </mergeCells>
  <printOptions/>
  <pageMargins left="0.3937007874015748" right="0" top="0.1968503937007874" bottom="0.1968503937007874" header="0.5118110236220472" footer="0.5118110236220472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4"/>
  </sheetPr>
  <dimension ref="A1:E26"/>
  <sheetViews>
    <sheetView workbookViewId="0" topLeftCell="A1">
      <selection activeCell="G9" sqref="G9"/>
    </sheetView>
  </sheetViews>
  <sheetFormatPr defaultColWidth="9.140625" defaultRowHeight="12.75"/>
  <cols>
    <col min="1" max="1" width="5.00390625" style="1" customWidth="1"/>
    <col min="2" max="2" width="51.28125" style="1" customWidth="1"/>
    <col min="3" max="3" width="9.28125" style="1" customWidth="1"/>
    <col min="4" max="4" width="6.8515625" style="1" customWidth="1"/>
    <col min="5" max="5" width="20.57421875" style="1" customWidth="1"/>
    <col min="6" max="6" width="1.1484375" style="1" customWidth="1"/>
    <col min="7" max="7" width="1.7109375" style="1" customWidth="1"/>
    <col min="8" max="16384" width="9.140625" style="1" customWidth="1"/>
  </cols>
  <sheetData>
    <row r="1" spans="1:4" ht="15">
      <c r="A1" s="1" t="s">
        <v>25</v>
      </c>
      <c r="D1" s="1" t="s">
        <v>19</v>
      </c>
    </row>
    <row r="2" spans="1:3" ht="15">
      <c r="A2" s="1" t="s">
        <v>174</v>
      </c>
      <c r="C2" s="1" t="s">
        <v>130</v>
      </c>
    </row>
    <row r="3" ht="15">
      <c r="A3" s="1" t="s">
        <v>175</v>
      </c>
    </row>
    <row r="5" spans="2:5" ht="15">
      <c r="B5" s="4" t="s">
        <v>192</v>
      </c>
      <c r="E5" s="1" t="s">
        <v>30</v>
      </c>
    </row>
    <row r="6" ht="15">
      <c r="B6" s="4"/>
    </row>
    <row r="8" spans="1:5" ht="30.75" customHeight="1">
      <c r="A8" s="65" t="s">
        <v>71</v>
      </c>
      <c r="B8" s="66"/>
      <c r="C8" s="66"/>
      <c r="D8" s="66"/>
      <c r="E8" s="66"/>
    </row>
    <row r="9" spans="1:5" ht="32.25" customHeight="1">
      <c r="A9" s="67" t="s">
        <v>176</v>
      </c>
      <c r="B9" s="68"/>
      <c r="C9" s="68"/>
      <c r="D9" s="68"/>
      <c r="E9" s="68"/>
    </row>
    <row r="11" spans="1:5" ht="30" customHeight="1">
      <c r="A11" s="2" t="s">
        <v>0</v>
      </c>
      <c r="B11" s="3" t="s">
        <v>1</v>
      </c>
      <c r="C11" s="69" t="s">
        <v>2</v>
      </c>
      <c r="D11" s="70"/>
      <c r="E11" s="2" t="s">
        <v>3</v>
      </c>
    </row>
    <row r="12" spans="1:5" s="23" customFormat="1" ht="14.25">
      <c r="A12" s="19">
        <v>1</v>
      </c>
      <c r="B12" s="20" t="s">
        <v>4</v>
      </c>
      <c r="C12" s="21"/>
      <c r="D12" s="22"/>
      <c r="E12" s="19" t="s">
        <v>12</v>
      </c>
    </row>
    <row r="13" spans="1:5" s="23" customFormat="1" ht="14.25">
      <c r="A13" s="19">
        <v>2</v>
      </c>
      <c r="B13" s="20" t="s">
        <v>5</v>
      </c>
      <c r="C13" s="21"/>
      <c r="D13" s="22"/>
      <c r="E13" s="24" t="s">
        <v>27</v>
      </c>
    </row>
    <row r="14" spans="1:5" s="23" customFormat="1" ht="12.75" customHeight="1">
      <c r="A14" s="19">
        <v>3</v>
      </c>
      <c r="B14" s="20" t="s">
        <v>124</v>
      </c>
      <c r="C14" s="21">
        <v>120</v>
      </c>
      <c r="D14" s="22" t="s">
        <v>125</v>
      </c>
      <c r="E14" s="24" t="s">
        <v>126</v>
      </c>
    </row>
    <row r="15" spans="1:5" s="23" customFormat="1" ht="12.75" customHeight="1">
      <c r="A15" s="19">
        <v>4</v>
      </c>
      <c r="B15" s="20" t="s">
        <v>133</v>
      </c>
      <c r="C15" s="21">
        <v>120</v>
      </c>
      <c r="D15" s="22" t="s">
        <v>125</v>
      </c>
      <c r="E15" s="24" t="s">
        <v>190</v>
      </c>
    </row>
    <row r="16" spans="1:5" s="23" customFormat="1" ht="14.25">
      <c r="A16" s="19">
        <v>5</v>
      </c>
      <c r="B16" s="25" t="s">
        <v>115</v>
      </c>
      <c r="C16" s="21">
        <v>1</v>
      </c>
      <c r="D16" s="22" t="s">
        <v>23</v>
      </c>
      <c r="E16" s="19" t="s">
        <v>13</v>
      </c>
    </row>
    <row r="17" spans="1:5" s="23" customFormat="1" ht="28.5">
      <c r="A17" s="19">
        <v>6</v>
      </c>
      <c r="B17" s="25" t="s">
        <v>10</v>
      </c>
      <c r="C17" s="21">
        <v>13985.2</v>
      </c>
      <c r="D17" s="22" t="s">
        <v>85</v>
      </c>
      <c r="E17" s="24" t="s">
        <v>14</v>
      </c>
    </row>
    <row r="18" spans="1:5" s="23" customFormat="1" ht="20.25" customHeight="1">
      <c r="A18" s="19">
        <v>7</v>
      </c>
      <c r="B18" s="20" t="s">
        <v>120</v>
      </c>
      <c r="C18" s="21">
        <v>24</v>
      </c>
      <c r="D18" s="37" t="s">
        <v>56</v>
      </c>
      <c r="E18" s="19" t="s">
        <v>15</v>
      </c>
    </row>
    <row r="19" spans="1:5" s="23" customFormat="1" ht="15" customHeight="1">
      <c r="A19" s="19">
        <v>8</v>
      </c>
      <c r="B19" s="20" t="s">
        <v>37</v>
      </c>
      <c r="C19" s="21">
        <v>1</v>
      </c>
      <c r="D19" s="22" t="s">
        <v>8</v>
      </c>
      <c r="E19" s="19" t="s">
        <v>16</v>
      </c>
    </row>
    <row r="20" spans="1:5" s="23" customFormat="1" ht="15" customHeight="1">
      <c r="A20" s="19">
        <v>9</v>
      </c>
      <c r="B20" s="20" t="s">
        <v>20</v>
      </c>
      <c r="C20" s="21">
        <v>1</v>
      </c>
      <c r="D20" s="22" t="s">
        <v>86</v>
      </c>
      <c r="E20" s="19" t="s">
        <v>21</v>
      </c>
    </row>
    <row r="21" spans="1:5" s="23" customFormat="1" ht="28.5">
      <c r="A21" s="19">
        <v>10</v>
      </c>
      <c r="B21" s="28" t="s">
        <v>84</v>
      </c>
      <c r="C21" s="21"/>
      <c r="D21" s="22"/>
      <c r="E21" s="19"/>
    </row>
    <row r="24" ht="15">
      <c r="B24" s="1" t="s">
        <v>17</v>
      </c>
    </row>
    <row r="25" spans="2:5" ht="15">
      <c r="B25" s="1" t="s">
        <v>101</v>
      </c>
      <c r="E25" s="4" t="s">
        <v>18</v>
      </c>
    </row>
    <row r="26" ht="15">
      <c r="E26" s="4"/>
    </row>
  </sheetData>
  <mergeCells count="3">
    <mergeCell ref="A8:E8"/>
    <mergeCell ref="A9:E9"/>
    <mergeCell ref="C11:D11"/>
  </mergeCells>
  <printOptions/>
  <pageMargins left="0.3937007874015748" right="0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E38"/>
  <sheetViews>
    <sheetView workbookViewId="0" topLeftCell="A16">
      <selection activeCell="C34" sqref="C34"/>
    </sheetView>
  </sheetViews>
  <sheetFormatPr defaultColWidth="9.140625" defaultRowHeight="12.75"/>
  <cols>
    <col min="1" max="1" width="4.7109375" style="1" customWidth="1"/>
    <col min="2" max="2" width="51.28125" style="1" customWidth="1"/>
    <col min="3" max="3" width="9.28125" style="1" customWidth="1"/>
    <col min="4" max="4" width="6.8515625" style="1" customWidth="1"/>
    <col min="5" max="5" width="21.28125" style="1" customWidth="1"/>
    <col min="6" max="6" width="1.1484375" style="1" customWidth="1"/>
    <col min="7" max="7" width="1.7109375" style="1" customWidth="1"/>
    <col min="8" max="16384" width="9.140625" style="1" customWidth="1"/>
  </cols>
  <sheetData>
    <row r="1" spans="1:4" ht="15">
      <c r="A1" s="1" t="s">
        <v>25</v>
      </c>
      <c r="D1" s="1" t="s">
        <v>19</v>
      </c>
    </row>
    <row r="2" spans="1:5" ht="15">
      <c r="A2" s="1" t="s">
        <v>36</v>
      </c>
      <c r="E2" s="18" t="s">
        <v>31</v>
      </c>
    </row>
    <row r="3" ht="15">
      <c r="A3" s="1" t="s">
        <v>29</v>
      </c>
    </row>
    <row r="4" ht="5.25" customHeight="1"/>
    <row r="5" spans="2:5" ht="15">
      <c r="B5" s="12" t="s">
        <v>88</v>
      </c>
      <c r="E5" s="1" t="s">
        <v>89</v>
      </c>
    </row>
    <row r="6" ht="9" customHeight="1">
      <c r="B6" s="4"/>
    </row>
    <row r="7" spans="1:5" ht="30.75" customHeight="1">
      <c r="A7" s="65" t="s">
        <v>71</v>
      </c>
      <c r="B7" s="66"/>
      <c r="C7" s="66"/>
      <c r="D7" s="66"/>
      <c r="E7" s="66"/>
    </row>
    <row r="8" spans="1:5" ht="30" customHeight="1">
      <c r="A8" s="67" t="s">
        <v>158</v>
      </c>
      <c r="B8" s="68"/>
      <c r="C8" s="68"/>
      <c r="D8" s="68"/>
      <c r="E8" s="68"/>
    </row>
    <row r="9" ht="5.25" customHeight="1"/>
    <row r="10" spans="1:5" ht="30" customHeight="1">
      <c r="A10" s="2" t="s">
        <v>0</v>
      </c>
      <c r="B10" s="3" t="s">
        <v>1</v>
      </c>
      <c r="C10" s="69" t="s">
        <v>2</v>
      </c>
      <c r="D10" s="70"/>
      <c r="E10" s="2" t="s">
        <v>3</v>
      </c>
    </row>
    <row r="11" spans="1:5" s="23" customFormat="1" ht="15" customHeight="1">
      <c r="A11" s="19">
        <v>1</v>
      </c>
      <c r="B11" s="20" t="s">
        <v>4</v>
      </c>
      <c r="C11" s="21"/>
      <c r="D11" s="22"/>
      <c r="E11" s="19" t="s">
        <v>12</v>
      </c>
    </row>
    <row r="12" spans="1:5" s="23" customFormat="1" ht="15" customHeight="1">
      <c r="A12" s="19">
        <v>2</v>
      </c>
      <c r="B12" s="20" t="s">
        <v>5</v>
      </c>
      <c r="C12" s="31"/>
      <c r="D12" s="32"/>
      <c r="E12" s="24" t="s">
        <v>27</v>
      </c>
    </row>
    <row r="13" spans="1:5" s="23" customFormat="1" ht="12.75" customHeight="1">
      <c r="A13" s="19">
        <v>3</v>
      </c>
      <c r="B13" s="20" t="s">
        <v>124</v>
      </c>
      <c r="C13" s="21">
        <v>394</v>
      </c>
      <c r="D13" s="22" t="s">
        <v>125</v>
      </c>
      <c r="E13" s="24" t="s">
        <v>126</v>
      </c>
    </row>
    <row r="14" spans="1:5" s="23" customFormat="1" ht="12.75" customHeight="1">
      <c r="A14" s="19">
        <v>4</v>
      </c>
      <c r="B14" s="20" t="s">
        <v>133</v>
      </c>
      <c r="C14" s="21">
        <v>394</v>
      </c>
      <c r="D14" s="22" t="s">
        <v>125</v>
      </c>
      <c r="E14" s="24" t="s">
        <v>190</v>
      </c>
    </row>
    <row r="15" spans="1:5" ht="42.75" customHeight="1">
      <c r="A15" s="19">
        <v>5</v>
      </c>
      <c r="B15" s="25" t="s">
        <v>6</v>
      </c>
      <c r="C15" s="36" t="s">
        <v>81</v>
      </c>
      <c r="D15" s="37" t="s">
        <v>80</v>
      </c>
      <c r="E15" s="22" t="s">
        <v>13</v>
      </c>
    </row>
    <row r="16" spans="1:5" s="23" customFormat="1" ht="15" customHeight="1">
      <c r="A16" s="19">
        <v>6</v>
      </c>
      <c r="B16" s="25" t="s">
        <v>106</v>
      </c>
      <c r="C16" s="33">
        <v>113736</v>
      </c>
      <c r="D16" s="34" t="s">
        <v>75</v>
      </c>
      <c r="E16" s="24" t="s">
        <v>73</v>
      </c>
    </row>
    <row r="17" spans="1:5" s="23" customFormat="1" ht="22.5" customHeight="1">
      <c r="A17" s="19">
        <v>7</v>
      </c>
      <c r="B17" s="20" t="s">
        <v>120</v>
      </c>
      <c r="C17" s="21">
        <v>44</v>
      </c>
      <c r="D17" s="63" t="s">
        <v>56</v>
      </c>
      <c r="E17" s="19" t="s">
        <v>15</v>
      </c>
    </row>
    <row r="18" spans="1:5" s="23" customFormat="1" ht="15" customHeight="1">
      <c r="A18" s="19">
        <v>8</v>
      </c>
      <c r="B18" s="20" t="s">
        <v>37</v>
      </c>
      <c r="C18" s="21">
        <v>11</v>
      </c>
      <c r="D18" s="22" t="s">
        <v>8</v>
      </c>
      <c r="E18" s="19" t="s">
        <v>16</v>
      </c>
    </row>
    <row r="19" spans="1:5" s="23" customFormat="1" ht="15" customHeight="1">
      <c r="A19" s="19">
        <v>9</v>
      </c>
      <c r="B19" s="20" t="s">
        <v>20</v>
      </c>
      <c r="C19" s="21">
        <v>6</v>
      </c>
      <c r="D19" s="22" t="s">
        <v>74</v>
      </c>
      <c r="E19" s="19" t="s">
        <v>119</v>
      </c>
    </row>
    <row r="20" spans="1:5" s="23" customFormat="1" ht="15" customHeight="1">
      <c r="A20" s="19">
        <v>10</v>
      </c>
      <c r="B20" s="26" t="s">
        <v>41</v>
      </c>
      <c r="C20" s="21">
        <v>250</v>
      </c>
      <c r="D20" s="22" t="s">
        <v>74</v>
      </c>
      <c r="E20" s="19" t="s">
        <v>42</v>
      </c>
    </row>
    <row r="21" spans="1:5" s="23" customFormat="1" ht="15" customHeight="1">
      <c r="A21" s="19">
        <v>11</v>
      </c>
      <c r="B21" s="26" t="s">
        <v>104</v>
      </c>
      <c r="C21" s="21">
        <v>50</v>
      </c>
      <c r="D21" s="22" t="s">
        <v>9</v>
      </c>
      <c r="E21" s="19" t="s">
        <v>35</v>
      </c>
    </row>
    <row r="22" spans="1:5" s="23" customFormat="1" ht="15" customHeight="1">
      <c r="A22" s="19">
        <v>12</v>
      </c>
      <c r="B22" s="26" t="s">
        <v>132</v>
      </c>
      <c r="C22" s="21">
        <v>3</v>
      </c>
      <c r="D22" s="22" t="s">
        <v>8</v>
      </c>
      <c r="E22" s="19" t="s">
        <v>35</v>
      </c>
    </row>
    <row r="23" spans="1:5" s="23" customFormat="1" ht="15" customHeight="1">
      <c r="A23" s="19">
        <v>13</v>
      </c>
      <c r="B23" s="26" t="s">
        <v>154</v>
      </c>
      <c r="C23" s="21">
        <v>10</v>
      </c>
      <c r="D23" s="22" t="s">
        <v>105</v>
      </c>
      <c r="E23" s="19" t="s">
        <v>35</v>
      </c>
    </row>
    <row r="24" spans="1:5" s="23" customFormat="1" ht="15" customHeight="1">
      <c r="A24" s="19">
        <v>14</v>
      </c>
      <c r="B24" s="26" t="s">
        <v>155</v>
      </c>
      <c r="C24" s="21">
        <v>20</v>
      </c>
      <c r="D24" s="22" t="s">
        <v>9</v>
      </c>
      <c r="E24" s="19" t="s">
        <v>24</v>
      </c>
    </row>
    <row r="25" spans="1:5" s="23" customFormat="1" ht="15" customHeight="1">
      <c r="A25" s="19">
        <v>15</v>
      </c>
      <c r="B25" s="26" t="s">
        <v>39</v>
      </c>
      <c r="C25" s="21">
        <v>150</v>
      </c>
      <c r="D25" s="22" t="s">
        <v>8</v>
      </c>
      <c r="E25" s="19" t="s">
        <v>42</v>
      </c>
    </row>
    <row r="26" spans="1:5" s="23" customFormat="1" ht="15" customHeight="1">
      <c r="A26" s="19">
        <v>16</v>
      </c>
      <c r="B26" s="26" t="s">
        <v>40</v>
      </c>
      <c r="C26" s="21">
        <v>18</v>
      </c>
      <c r="D26" s="22" t="s">
        <v>8</v>
      </c>
      <c r="E26" s="19" t="s">
        <v>42</v>
      </c>
    </row>
    <row r="27" spans="1:5" s="23" customFormat="1" ht="15" customHeight="1">
      <c r="A27" s="19">
        <v>17</v>
      </c>
      <c r="B27" s="26" t="s">
        <v>145</v>
      </c>
      <c r="C27" s="21">
        <v>35</v>
      </c>
      <c r="D27" s="22" t="s">
        <v>74</v>
      </c>
      <c r="E27" s="19" t="s">
        <v>24</v>
      </c>
    </row>
    <row r="28" spans="1:5" s="23" customFormat="1" ht="15.75" customHeight="1">
      <c r="A28" s="19">
        <v>18</v>
      </c>
      <c r="B28" s="35" t="s">
        <v>122</v>
      </c>
      <c r="C28" s="21">
        <v>10</v>
      </c>
      <c r="D28" s="22" t="s">
        <v>74</v>
      </c>
      <c r="E28" s="19" t="s">
        <v>109</v>
      </c>
    </row>
    <row r="29" spans="1:5" s="23" customFormat="1" ht="15.75" customHeight="1">
      <c r="A29" s="19">
        <v>19</v>
      </c>
      <c r="B29" s="26" t="s">
        <v>196</v>
      </c>
      <c r="C29" s="21"/>
      <c r="D29" s="22"/>
      <c r="E29" s="19" t="s">
        <v>180</v>
      </c>
    </row>
    <row r="30" spans="1:5" ht="13.5" customHeight="1">
      <c r="A30" s="3"/>
      <c r="B30" s="13" t="s">
        <v>65</v>
      </c>
      <c r="C30" s="14">
        <f>(50.8+37.2+5+25.8)*2</f>
        <v>237.6</v>
      </c>
      <c r="D30" s="15" t="s">
        <v>66</v>
      </c>
      <c r="E30" s="3"/>
    </row>
    <row r="31" spans="1:5" ht="13.5" customHeight="1">
      <c r="A31" s="3"/>
      <c r="B31" s="13" t="s">
        <v>67</v>
      </c>
      <c r="C31" s="14">
        <f>360*2</f>
        <v>720</v>
      </c>
      <c r="D31" s="15" t="s">
        <v>66</v>
      </c>
      <c r="E31" s="3"/>
    </row>
    <row r="32" spans="1:5" ht="13.5" customHeight="1">
      <c r="A32" s="3"/>
      <c r="B32" s="16" t="s">
        <v>68</v>
      </c>
      <c r="C32" s="14">
        <f>300*2</f>
        <v>600</v>
      </c>
      <c r="D32" s="15" t="s">
        <v>66</v>
      </c>
      <c r="E32" s="3"/>
    </row>
    <row r="33" spans="1:5" ht="13.5" customHeight="1">
      <c r="A33" s="3"/>
      <c r="B33" s="16" t="s">
        <v>69</v>
      </c>
      <c r="C33" s="14">
        <f>320*2</f>
        <v>640</v>
      </c>
      <c r="D33" s="15" t="s">
        <v>66</v>
      </c>
      <c r="E33" s="3"/>
    </row>
    <row r="34" spans="1:5" s="23" customFormat="1" ht="27" customHeight="1">
      <c r="A34" s="19">
        <v>20</v>
      </c>
      <c r="B34" s="28" t="s">
        <v>22</v>
      </c>
      <c r="C34" s="21"/>
      <c r="D34" s="22"/>
      <c r="E34" s="19"/>
    </row>
    <row r="35" ht="14.25" customHeight="1"/>
    <row r="36" ht="13.5" customHeight="1">
      <c r="B36" s="1" t="s">
        <v>17</v>
      </c>
    </row>
    <row r="37" spans="2:5" ht="13.5" customHeight="1">
      <c r="B37" s="1" t="s">
        <v>101</v>
      </c>
      <c r="E37" s="4" t="s">
        <v>18</v>
      </c>
    </row>
    <row r="38" ht="15">
      <c r="E38" s="4"/>
    </row>
  </sheetData>
  <mergeCells count="3">
    <mergeCell ref="C10:D10"/>
    <mergeCell ref="A7:E7"/>
    <mergeCell ref="A8:E8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E34"/>
  <sheetViews>
    <sheetView workbookViewId="0" topLeftCell="A13">
      <selection activeCell="B24" sqref="B24"/>
    </sheetView>
  </sheetViews>
  <sheetFormatPr defaultColWidth="9.140625" defaultRowHeight="12.75"/>
  <cols>
    <col min="1" max="1" width="5.28125" style="1" customWidth="1"/>
    <col min="2" max="2" width="51.28125" style="1" customWidth="1"/>
    <col min="3" max="3" width="9.28125" style="1" customWidth="1"/>
    <col min="4" max="4" width="6.8515625" style="1" customWidth="1"/>
    <col min="5" max="5" width="20.8515625" style="1" customWidth="1"/>
    <col min="6" max="6" width="1.1484375" style="1" customWidth="1"/>
    <col min="7" max="7" width="1.7109375" style="1" customWidth="1"/>
    <col min="8" max="16384" width="9.140625" style="1" customWidth="1"/>
  </cols>
  <sheetData>
    <row r="1" spans="1:4" ht="15">
      <c r="A1" s="1" t="s">
        <v>25</v>
      </c>
      <c r="D1" s="1" t="s">
        <v>19</v>
      </c>
    </row>
    <row r="2" spans="1:5" ht="15">
      <c r="A2" s="1" t="s">
        <v>43</v>
      </c>
      <c r="E2" s="18" t="s">
        <v>31</v>
      </c>
    </row>
    <row r="3" ht="15">
      <c r="A3" s="1" t="s">
        <v>29</v>
      </c>
    </row>
    <row r="5" spans="2:5" ht="15">
      <c r="B5" s="4"/>
      <c r="E5" s="1" t="s">
        <v>30</v>
      </c>
    </row>
    <row r="6" ht="15">
      <c r="B6" s="4"/>
    </row>
    <row r="8" spans="1:5" ht="32.25" customHeight="1">
      <c r="A8" s="65" t="s">
        <v>71</v>
      </c>
      <c r="B8" s="66"/>
      <c r="C8" s="66"/>
      <c r="D8" s="66"/>
      <c r="E8" s="66"/>
    </row>
    <row r="9" spans="1:5" ht="32.25" customHeight="1">
      <c r="A9" s="67" t="s">
        <v>159</v>
      </c>
      <c r="B9" s="68"/>
      <c r="C9" s="68"/>
      <c r="D9" s="68"/>
      <c r="E9" s="68"/>
    </row>
    <row r="10" ht="10.5" customHeight="1"/>
    <row r="11" spans="1:5" ht="30" customHeight="1">
      <c r="A11" s="2" t="s">
        <v>0</v>
      </c>
      <c r="B11" s="3" t="s">
        <v>1</v>
      </c>
      <c r="C11" s="69" t="s">
        <v>2</v>
      </c>
      <c r="D11" s="70"/>
      <c r="E11" s="2" t="s">
        <v>3</v>
      </c>
    </row>
    <row r="12" spans="1:5" ht="15">
      <c r="A12" s="3">
        <v>1</v>
      </c>
      <c r="B12" s="6" t="s">
        <v>4</v>
      </c>
      <c r="C12" s="5"/>
      <c r="D12" s="8"/>
      <c r="E12" s="3" t="s">
        <v>12</v>
      </c>
    </row>
    <row r="13" spans="1:5" ht="15">
      <c r="A13" s="3">
        <v>2</v>
      </c>
      <c r="B13" s="6" t="s">
        <v>5</v>
      </c>
      <c r="C13" s="5"/>
      <c r="D13" s="8"/>
      <c r="E13" s="2" t="s">
        <v>27</v>
      </c>
    </row>
    <row r="14" spans="1:5" s="23" customFormat="1" ht="12.75" customHeight="1">
      <c r="A14" s="3">
        <v>3</v>
      </c>
      <c r="B14" s="20" t="s">
        <v>124</v>
      </c>
      <c r="C14" s="21">
        <v>89</v>
      </c>
      <c r="D14" s="22" t="s">
        <v>125</v>
      </c>
      <c r="E14" s="24" t="s">
        <v>126</v>
      </c>
    </row>
    <row r="15" spans="1:5" s="23" customFormat="1" ht="12.75" customHeight="1">
      <c r="A15" s="3">
        <v>4</v>
      </c>
      <c r="B15" s="20" t="s">
        <v>133</v>
      </c>
      <c r="C15" s="21">
        <v>89</v>
      </c>
      <c r="D15" s="22" t="s">
        <v>125</v>
      </c>
      <c r="E15" s="24" t="s">
        <v>190</v>
      </c>
    </row>
    <row r="16" spans="1:5" ht="30">
      <c r="A16" s="3">
        <v>5</v>
      </c>
      <c r="B16" s="7" t="s">
        <v>6</v>
      </c>
      <c r="C16" s="5">
        <v>1</v>
      </c>
      <c r="D16" s="8" t="s">
        <v>23</v>
      </c>
      <c r="E16" s="3" t="s">
        <v>13</v>
      </c>
    </row>
    <row r="17" spans="1:5" ht="30">
      <c r="A17" s="3">
        <v>6</v>
      </c>
      <c r="B17" s="7" t="s">
        <v>10</v>
      </c>
      <c r="C17" s="5">
        <v>18598</v>
      </c>
      <c r="D17" s="8" t="s">
        <v>7</v>
      </c>
      <c r="E17" s="2" t="s">
        <v>14</v>
      </c>
    </row>
    <row r="18" spans="1:5" ht="22.5" customHeight="1">
      <c r="A18" s="3">
        <v>7</v>
      </c>
      <c r="B18" s="6" t="s">
        <v>120</v>
      </c>
      <c r="C18" s="5">
        <v>36</v>
      </c>
      <c r="D18" s="11" t="s">
        <v>56</v>
      </c>
      <c r="E18" s="3" t="s">
        <v>15</v>
      </c>
    </row>
    <row r="19" spans="1:5" ht="15">
      <c r="A19" s="3">
        <v>8</v>
      </c>
      <c r="B19" s="6" t="s">
        <v>37</v>
      </c>
      <c r="C19" s="5">
        <v>6</v>
      </c>
      <c r="D19" s="8" t="s">
        <v>8</v>
      </c>
      <c r="E19" s="3" t="s">
        <v>16</v>
      </c>
    </row>
    <row r="20" spans="1:5" s="23" customFormat="1" ht="15" customHeight="1">
      <c r="A20" s="3">
        <v>9</v>
      </c>
      <c r="B20" s="20" t="s">
        <v>20</v>
      </c>
      <c r="C20" s="21">
        <v>1</v>
      </c>
      <c r="D20" s="22" t="s">
        <v>74</v>
      </c>
      <c r="E20" s="19" t="s">
        <v>119</v>
      </c>
    </row>
    <row r="21" spans="1:5" ht="16.5" customHeight="1">
      <c r="A21" s="3">
        <v>10</v>
      </c>
      <c r="B21" s="10" t="s">
        <v>39</v>
      </c>
      <c r="C21" s="5">
        <v>40</v>
      </c>
      <c r="D21" s="8" t="s">
        <v>8</v>
      </c>
      <c r="E21" s="3" t="s">
        <v>24</v>
      </c>
    </row>
    <row r="22" spans="1:5" ht="16.5" customHeight="1">
      <c r="A22" s="3">
        <v>11</v>
      </c>
      <c r="B22" s="10" t="s">
        <v>40</v>
      </c>
      <c r="C22" s="5">
        <v>5</v>
      </c>
      <c r="D22" s="8" t="s">
        <v>8</v>
      </c>
      <c r="E22" s="3" t="s">
        <v>24</v>
      </c>
    </row>
    <row r="23" spans="1:5" s="23" customFormat="1" ht="15.75" customHeight="1">
      <c r="A23" s="3">
        <v>12</v>
      </c>
      <c r="B23" s="26" t="s">
        <v>146</v>
      </c>
      <c r="C23" s="21"/>
      <c r="D23" s="22"/>
      <c r="E23" s="3" t="s">
        <v>152</v>
      </c>
    </row>
    <row r="24" spans="1:5" ht="13.5" customHeight="1">
      <c r="A24" s="3"/>
      <c r="B24" s="13" t="s">
        <v>65</v>
      </c>
      <c r="C24" s="14">
        <v>50</v>
      </c>
      <c r="D24" s="15" t="s">
        <v>66</v>
      </c>
      <c r="E24" s="3"/>
    </row>
    <row r="25" spans="1:5" ht="13.5" customHeight="1">
      <c r="A25" s="3"/>
      <c r="B25" s="13" t="s">
        <v>67</v>
      </c>
      <c r="C25" s="14">
        <v>196</v>
      </c>
      <c r="D25" s="15" t="s">
        <v>66</v>
      </c>
      <c r="E25" s="3"/>
    </row>
    <row r="26" spans="1:5" ht="13.5" customHeight="1">
      <c r="A26" s="3"/>
      <c r="B26" s="16" t="s">
        <v>68</v>
      </c>
      <c r="C26" s="14">
        <v>115</v>
      </c>
      <c r="D26" s="15" t="s">
        <v>66</v>
      </c>
      <c r="E26" s="3"/>
    </row>
    <row r="27" spans="1:5" ht="13.5" customHeight="1">
      <c r="A27" s="3"/>
      <c r="B27" s="16" t="s">
        <v>69</v>
      </c>
      <c r="C27" s="14">
        <v>170</v>
      </c>
      <c r="D27" s="15" t="s">
        <v>66</v>
      </c>
      <c r="E27" s="3"/>
    </row>
    <row r="28" spans="1:5" ht="13.5" customHeight="1">
      <c r="A28" s="3"/>
      <c r="B28" s="13" t="s">
        <v>70</v>
      </c>
      <c r="C28" s="14">
        <v>3</v>
      </c>
      <c r="D28" s="15" t="s">
        <v>66</v>
      </c>
      <c r="E28" s="3"/>
    </row>
    <row r="29" spans="1:5" ht="29.25">
      <c r="A29" s="3">
        <v>13</v>
      </c>
      <c r="B29" s="9" t="s">
        <v>22</v>
      </c>
      <c r="C29" s="5"/>
      <c r="D29" s="8"/>
      <c r="E29" s="3"/>
    </row>
    <row r="32" ht="15">
      <c r="B32" s="1" t="s">
        <v>17</v>
      </c>
    </row>
    <row r="33" spans="2:5" ht="15">
      <c r="B33" s="1" t="s">
        <v>101</v>
      </c>
      <c r="E33" s="4" t="s">
        <v>18</v>
      </c>
    </row>
    <row r="34" ht="15">
      <c r="E34" s="4"/>
    </row>
  </sheetData>
  <mergeCells count="3">
    <mergeCell ref="C11:D11"/>
    <mergeCell ref="A8:E8"/>
    <mergeCell ref="A9:E9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E34"/>
  <sheetViews>
    <sheetView workbookViewId="0" topLeftCell="A13">
      <selection activeCell="B24" sqref="B24"/>
    </sheetView>
  </sheetViews>
  <sheetFormatPr defaultColWidth="9.140625" defaultRowHeight="12.75"/>
  <cols>
    <col min="1" max="1" width="5.00390625" style="1" customWidth="1"/>
    <col min="2" max="2" width="51.28125" style="1" customWidth="1"/>
    <col min="3" max="3" width="9.28125" style="1" customWidth="1"/>
    <col min="4" max="4" width="6.8515625" style="1" customWidth="1"/>
    <col min="5" max="5" width="20.57421875" style="1" customWidth="1"/>
    <col min="6" max="6" width="1.1484375" style="1" customWidth="1"/>
    <col min="7" max="7" width="1.7109375" style="1" customWidth="1"/>
    <col min="8" max="16384" width="9.140625" style="1" customWidth="1"/>
  </cols>
  <sheetData>
    <row r="1" spans="1:4" ht="15">
      <c r="A1" s="1" t="s">
        <v>25</v>
      </c>
      <c r="D1" s="1" t="s">
        <v>19</v>
      </c>
    </row>
    <row r="2" spans="1:3" ht="15">
      <c r="A2" s="1" t="s">
        <v>45</v>
      </c>
      <c r="C2" s="1" t="s">
        <v>128</v>
      </c>
    </row>
    <row r="3" ht="15">
      <c r="A3" s="1" t="s">
        <v>29</v>
      </c>
    </row>
    <row r="5" spans="2:5" ht="15">
      <c r="B5" s="4"/>
      <c r="E5" s="1" t="s">
        <v>30</v>
      </c>
    </row>
    <row r="6" ht="15">
      <c r="B6" s="4"/>
    </row>
    <row r="7" spans="1:5" ht="33" customHeight="1">
      <c r="A7" s="65" t="s">
        <v>71</v>
      </c>
      <c r="B7" s="66"/>
      <c r="C7" s="66"/>
      <c r="D7" s="66"/>
      <c r="E7" s="66"/>
    </row>
    <row r="8" spans="1:5" ht="32.25" customHeight="1">
      <c r="A8" s="67" t="s">
        <v>160</v>
      </c>
      <c r="B8" s="68"/>
      <c r="C8" s="68"/>
      <c r="D8" s="68"/>
      <c r="E8" s="68"/>
    </row>
    <row r="10" spans="1:5" ht="30" customHeight="1">
      <c r="A10" s="2" t="s">
        <v>0</v>
      </c>
      <c r="B10" s="3" t="s">
        <v>1</v>
      </c>
      <c r="C10" s="69" t="s">
        <v>2</v>
      </c>
      <c r="D10" s="70"/>
      <c r="E10" s="2" t="s">
        <v>3</v>
      </c>
    </row>
    <row r="11" spans="1:5" ht="15">
      <c r="A11" s="3">
        <v>1</v>
      </c>
      <c r="B11" s="6" t="s">
        <v>4</v>
      </c>
      <c r="C11" s="5"/>
      <c r="D11" s="8"/>
      <c r="E11" s="3" t="s">
        <v>12</v>
      </c>
    </row>
    <row r="12" spans="1:5" ht="15">
      <c r="A12" s="3">
        <v>2</v>
      </c>
      <c r="B12" s="6" t="s">
        <v>5</v>
      </c>
      <c r="C12" s="5"/>
      <c r="D12" s="8"/>
      <c r="E12" s="2" t="s">
        <v>27</v>
      </c>
    </row>
    <row r="13" spans="1:5" s="23" customFormat="1" ht="12.75" customHeight="1">
      <c r="A13" s="3">
        <v>3</v>
      </c>
      <c r="B13" s="20" t="s">
        <v>124</v>
      </c>
      <c r="C13" s="21">
        <v>90</v>
      </c>
      <c r="D13" s="22" t="s">
        <v>125</v>
      </c>
      <c r="E13" s="24" t="s">
        <v>126</v>
      </c>
    </row>
    <row r="14" spans="1:5" s="23" customFormat="1" ht="12.75" customHeight="1">
      <c r="A14" s="3">
        <v>4</v>
      </c>
      <c r="B14" s="20" t="s">
        <v>133</v>
      </c>
      <c r="C14" s="21">
        <v>90</v>
      </c>
      <c r="D14" s="22" t="s">
        <v>125</v>
      </c>
      <c r="E14" s="24" t="s">
        <v>190</v>
      </c>
    </row>
    <row r="15" spans="1:5" ht="30">
      <c r="A15" s="3">
        <v>5</v>
      </c>
      <c r="B15" s="7" t="s">
        <v>6</v>
      </c>
      <c r="C15" s="5">
        <v>1</v>
      </c>
      <c r="D15" s="8" t="s">
        <v>23</v>
      </c>
      <c r="E15" s="3" t="s">
        <v>13</v>
      </c>
    </row>
    <row r="16" spans="1:5" ht="30">
      <c r="A16" s="3">
        <v>6</v>
      </c>
      <c r="B16" s="7" t="s">
        <v>10</v>
      </c>
      <c r="C16" s="5">
        <v>18479</v>
      </c>
      <c r="D16" s="8" t="s">
        <v>7</v>
      </c>
      <c r="E16" s="2" t="s">
        <v>14</v>
      </c>
    </row>
    <row r="17" spans="1:5" ht="26.25" customHeight="1">
      <c r="A17" s="3">
        <v>7</v>
      </c>
      <c r="B17" s="6" t="s">
        <v>120</v>
      </c>
      <c r="C17" s="5">
        <v>36</v>
      </c>
      <c r="D17" s="11" t="s">
        <v>56</v>
      </c>
      <c r="E17" s="3" t="s">
        <v>15</v>
      </c>
    </row>
    <row r="18" spans="1:5" ht="15">
      <c r="A18" s="3">
        <v>8</v>
      </c>
      <c r="B18" s="6" t="s">
        <v>37</v>
      </c>
      <c r="C18" s="5">
        <v>6</v>
      </c>
      <c r="D18" s="8" t="s">
        <v>8</v>
      </c>
      <c r="E18" s="3" t="s">
        <v>16</v>
      </c>
    </row>
    <row r="19" spans="1:5" ht="18">
      <c r="A19" s="3">
        <v>9</v>
      </c>
      <c r="B19" s="6" t="s">
        <v>20</v>
      </c>
      <c r="C19" s="5">
        <v>1</v>
      </c>
      <c r="D19" s="8" t="s">
        <v>11</v>
      </c>
      <c r="E19" s="3" t="s">
        <v>21</v>
      </c>
    </row>
    <row r="20" spans="1:5" ht="15">
      <c r="A20" s="3">
        <v>10</v>
      </c>
      <c r="B20" s="10" t="s">
        <v>38</v>
      </c>
      <c r="C20" s="5">
        <v>10</v>
      </c>
      <c r="D20" s="8" t="s">
        <v>9</v>
      </c>
      <c r="E20" s="3" t="s">
        <v>16</v>
      </c>
    </row>
    <row r="21" spans="1:5" ht="16.5" customHeight="1">
      <c r="A21" s="3">
        <v>11</v>
      </c>
      <c r="B21" s="10" t="s">
        <v>39</v>
      </c>
      <c r="C21" s="5">
        <v>40</v>
      </c>
      <c r="D21" s="8" t="s">
        <v>8</v>
      </c>
      <c r="E21" s="3" t="s">
        <v>24</v>
      </c>
    </row>
    <row r="22" spans="1:5" ht="16.5" customHeight="1">
      <c r="A22" s="3">
        <v>12</v>
      </c>
      <c r="B22" s="10" t="s">
        <v>40</v>
      </c>
      <c r="C22" s="5">
        <v>6</v>
      </c>
      <c r="D22" s="8" t="s">
        <v>8</v>
      </c>
      <c r="E22" s="3" t="s">
        <v>24</v>
      </c>
    </row>
    <row r="23" spans="1:5" s="23" customFormat="1" ht="15.75" customHeight="1">
      <c r="A23" s="3">
        <v>13</v>
      </c>
      <c r="B23" s="26" t="s">
        <v>150</v>
      </c>
      <c r="C23" s="21"/>
      <c r="D23" s="22"/>
      <c r="E23" s="3" t="s">
        <v>152</v>
      </c>
    </row>
    <row r="24" spans="1:5" ht="13.5" customHeight="1">
      <c r="A24" s="3"/>
      <c r="B24" s="13" t="s">
        <v>65</v>
      </c>
      <c r="C24" s="14">
        <v>50</v>
      </c>
      <c r="D24" s="15" t="s">
        <v>66</v>
      </c>
      <c r="E24" s="3"/>
    </row>
    <row r="25" spans="1:5" ht="13.5" customHeight="1">
      <c r="A25" s="3"/>
      <c r="B25" s="13" t="s">
        <v>67</v>
      </c>
      <c r="C25" s="14">
        <v>196</v>
      </c>
      <c r="D25" s="15" t="s">
        <v>66</v>
      </c>
      <c r="E25" s="3"/>
    </row>
    <row r="26" spans="1:5" ht="13.5" customHeight="1">
      <c r="A26" s="3"/>
      <c r="B26" s="16" t="s">
        <v>68</v>
      </c>
      <c r="C26" s="14">
        <v>115</v>
      </c>
      <c r="D26" s="15" t="s">
        <v>66</v>
      </c>
      <c r="E26" s="3"/>
    </row>
    <row r="27" spans="1:5" ht="13.5" customHeight="1">
      <c r="A27" s="3"/>
      <c r="B27" s="16" t="s">
        <v>69</v>
      </c>
      <c r="C27" s="14">
        <v>170</v>
      </c>
      <c r="D27" s="15" t="s">
        <v>66</v>
      </c>
      <c r="E27" s="3"/>
    </row>
    <row r="28" spans="1:5" ht="13.5" customHeight="1">
      <c r="A28" s="3"/>
      <c r="B28" s="13" t="s">
        <v>70</v>
      </c>
      <c r="C28" s="14">
        <v>3</v>
      </c>
      <c r="D28" s="15" t="s">
        <v>66</v>
      </c>
      <c r="E28" s="3"/>
    </row>
    <row r="29" spans="1:5" ht="29.25">
      <c r="A29" s="3">
        <v>14</v>
      </c>
      <c r="B29" s="9" t="s">
        <v>22</v>
      </c>
      <c r="C29" s="5"/>
      <c r="D29" s="8"/>
      <c r="E29" s="3"/>
    </row>
    <row r="32" ht="15">
      <c r="B32" s="1" t="s">
        <v>17</v>
      </c>
    </row>
    <row r="33" spans="2:5" ht="15">
      <c r="B33" s="1" t="s">
        <v>101</v>
      </c>
      <c r="E33" s="4" t="s">
        <v>18</v>
      </c>
    </row>
    <row r="34" ht="15">
      <c r="E34" s="4"/>
    </row>
  </sheetData>
  <mergeCells count="3">
    <mergeCell ref="A7:E7"/>
    <mergeCell ref="A8:E8"/>
    <mergeCell ref="C10:D10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E35"/>
  <sheetViews>
    <sheetView workbookViewId="0" topLeftCell="A13">
      <selection activeCell="B24" sqref="B24"/>
    </sheetView>
  </sheetViews>
  <sheetFormatPr defaultColWidth="9.140625" defaultRowHeight="12.75"/>
  <cols>
    <col min="1" max="1" width="5.00390625" style="1" customWidth="1"/>
    <col min="2" max="2" width="51.28125" style="1" customWidth="1"/>
    <col min="3" max="3" width="9.28125" style="1" customWidth="1"/>
    <col min="4" max="4" width="6.8515625" style="1" customWidth="1"/>
    <col min="5" max="5" width="20.7109375" style="1" customWidth="1"/>
    <col min="6" max="6" width="1.1484375" style="1" customWidth="1"/>
    <col min="7" max="7" width="1.7109375" style="1" customWidth="1"/>
    <col min="8" max="16384" width="9.140625" style="1" customWidth="1"/>
  </cols>
  <sheetData>
    <row r="1" spans="1:4" ht="15">
      <c r="A1" s="1" t="s">
        <v>25</v>
      </c>
      <c r="D1" s="1" t="s">
        <v>19</v>
      </c>
    </row>
    <row r="2" spans="1:3" ht="15">
      <c r="A2" s="1" t="s">
        <v>46</v>
      </c>
      <c r="C2" s="1" t="s">
        <v>129</v>
      </c>
    </row>
    <row r="3" ht="15">
      <c r="A3" s="1" t="s">
        <v>29</v>
      </c>
    </row>
    <row r="5" spans="2:5" ht="15">
      <c r="B5" s="4"/>
      <c r="E5" s="1" t="s">
        <v>30</v>
      </c>
    </row>
    <row r="6" ht="15">
      <c r="B6" s="4"/>
    </row>
    <row r="8" spans="1:5" ht="31.5" customHeight="1">
      <c r="A8" s="65" t="s">
        <v>71</v>
      </c>
      <c r="B8" s="66"/>
      <c r="C8" s="66"/>
      <c r="D8" s="66"/>
      <c r="E8" s="66"/>
    </row>
    <row r="9" spans="1:5" ht="32.25" customHeight="1">
      <c r="A9" s="67" t="s">
        <v>161</v>
      </c>
      <c r="B9" s="68"/>
      <c r="C9" s="68"/>
      <c r="D9" s="68"/>
      <c r="E9" s="68"/>
    </row>
    <row r="11" spans="1:5" ht="30" customHeight="1">
      <c r="A11" s="2" t="s">
        <v>0</v>
      </c>
      <c r="B11" s="3" t="s">
        <v>1</v>
      </c>
      <c r="C11" s="69" t="s">
        <v>2</v>
      </c>
      <c r="D11" s="70"/>
      <c r="E11" s="2" t="s">
        <v>3</v>
      </c>
    </row>
    <row r="12" spans="1:5" ht="15">
      <c r="A12" s="3">
        <v>1</v>
      </c>
      <c r="B12" s="6" t="s">
        <v>4</v>
      </c>
      <c r="C12" s="5"/>
      <c r="D12" s="8"/>
      <c r="E12" s="3" t="s">
        <v>12</v>
      </c>
    </row>
    <row r="13" spans="1:5" ht="15">
      <c r="A13" s="3">
        <v>2</v>
      </c>
      <c r="B13" s="6" t="s">
        <v>5</v>
      </c>
      <c r="C13" s="5"/>
      <c r="D13" s="8"/>
      <c r="E13" s="2" t="s">
        <v>27</v>
      </c>
    </row>
    <row r="14" spans="1:5" s="23" customFormat="1" ht="12.75" customHeight="1">
      <c r="A14" s="3">
        <v>3</v>
      </c>
      <c r="B14" s="20" t="s">
        <v>124</v>
      </c>
      <c r="C14" s="21">
        <v>89</v>
      </c>
      <c r="D14" s="22" t="s">
        <v>125</v>
      </c>
      <c r="E14" s="24" t="s">
        <v>126</v>
      </c>
    </row>
    <row r="15" spans="1:5" s="23" customFormat="1" ht="12.75" customHeight="1">
      <c r="A15" s="3">
        <v>4</v>
      </c>
      <c r="B15" s="20" t="s">
        <v>133</v>
      </c>
      <c r="C15" s="21">
        <v>89</v>
      </c>
      <c r="D15" s="22" t="s">
        <v>125</v>
      </c>
      <c r="E15" s="24" t="s">
        <v>190</v>
      </c>
    </row>
    <row r="16" spans="1:5" ht="30">
      <c r="A16" s="3">
        <v>5</v>
      </c>
      <c r="B16" s="7" t="s">
        <v>6</v>
      </c>
      <c r="C16" s="5">
        <v>1</v>
      </c>
      <c r="D16" s="8" t="s">
        <v>23</v>
      </c>
      <c r="E16" s="3" t="s">
        <v>13</v>
      </c>
    </row>
    <row r="17" spans="1:5" ht="30">
      <c r="A17" s="3">
        <v>6</v>
      </c>
      <c r="B17" s="7" t="s">
        <v>10</v>
      </c>
      <c r="C17" s="5">
        <v>17483</v>
      </c>
      <c r="D17" s="8" t="s">
        <v>7</v>
      </c>
      <c r="E17" s="2" t="s">
        <v>14</v>
      </c>
    </row>
    <row r="18" spans="1:5" ht="25.5" customHeight="1">
      <c r="A18" s="3">
        <v>7</v>
      </c>
      <c r="B18" s="6" t="s">
        <v>120</v>
      </c>
      <c r="C18" s="5">
        <v>36</v>
      </c>
      <c r="D18" s="11" t="s">
        <v>62</v>
      </c>
      <c r="E18" s="3" t="s">
        <v>15</v>
      </c>
    </row>
    <row r="19" spans="1:5" ht="15">
      <c r="A19" s="3">
        <v>8</v>
      </c>
      <c r="B19" s="6" t="s">
        <v>37</v>
      </c>
      <c r="C19" s="5">
        <v>6</v>
      </c>
      <c r="D19" s="8" t="s">
        <v>8</v>
      </c>
      <c r="E19" s="3" t="s">
        <v>16</v>
      </c>
    </row>
    <row r="20" spans="1:5" ht="18">
      <c r="A20" s="3">
        <v>9</v>
      </c>
      <c r="B20" s="6" t="s">
        <v>20</v>
      </c>
      <c r="C20" s="5">
        <v>1</v>
      </c>
      <c r="D20" s="8" t="s">
        <v>11</v>
      </c>
      <c r="E20" s="3" t="s">
        <v>21</v>
      </c>
    </row>
    <row r="21" spans="1:5" ht="16.5" customHeight="1">
      <c r="A21" s="3">
        <v>10</v>
      </c>
      <c r="B21" s="10" t="s">
        <v>39</v>
      </c>
      <c r="C21" s="5">
        <v>40</v>
      </c>
      <c r="D21" s="8" t="s">
        <v>8</v>
      </c>
      <c r="E21" s="3" t="s">
        <v>24</v>
      </c>
    </row>
    <row r="22" spans="1:5" ht="16.5" customHeight="1">
      <c r="A22" s="3">
        <v>11</v>
      </c>
      <c r="B22" s="10" t="s">
        <v>40</v>
      </c>
      <c r="C22" s="5">
        <v>5</v>
      </c>
      <c r="D22" s="8" t="s">
        <v>8</v>
      </c>
      <c r="E22" s="3" t="s">
        <v>24</v>
      </c>
    </row>
    <row r="23" spans="1:5" ht="16.5" customHeight="1">
      <c r="A23" s="3">
        <v>12</v>
      </c>
      <c r="B23" s="10" t="s">
        <v>41</v>
      </c>
      <c r="C23" s="5">
        <v>80</v>
      </c>
      <c r="D23" s="8" t="s">
        <v>11</v>
      </c>
      <c r="E23" s="3" t="s">
        <v>42</v>
      </c>
    </row>
    <row r="24" spans="1:5" s="23" customFormat="1" ht="15.75" customHeight="1">
      <c r="A24" s="3">
        <v>13</v>
      </c>
      <c r="B24" s="26" t="s">
        <v>150</v>
      </c>
      <c r="C24" s="21"/>
      <c r="D24" s="22"/>
      <c r="E24" s="3" t="s">
        <v>152</v>
      </c>
    </row>
    <row r="25" spans="1:5" ht="13.5" customHeight="1">
      <c r="A25" s="3"/>
      <c r="B25" s="13" t="s">
        <v>65</v>
      </c>
      <c r="C25" s="14">
        <v>50</v>
      </c>
      <c r="D25" s="15" t="s">
        <v>66</v>
      </c>
      <c r="E25" s="3"/>
    </row>
    <row r="26" spans="1:5" ht="13.5" customHeight="1">
      <c r="A26" s="3"/>
      <c r="B26" s="13" t="s">
        <v>67</v>
      </c>
      <c r="C26" s="14">
        <v>196</v>
      </c>
      <c r="D26" s="15" t="s">
        <v>66</v>
      </c>
      <c r="E26" s="3"/>
    </row>
    <row r="27" spans="1:5" ht="13.5" customHeight="1">
      <c r="A27" s="3"/>
      <c r="B27" s="16" t="s">
        <v>68</v>
      </c>
      <c r="C27" s="14">
        <v>115</v>
      </c>
      <c r="D27" s="15" t="s">
        <v>66</v>
      </c>
      <c r="E27" s="3"/>
    </row>
    <row r="28" spans="1:5" ht="13.5" customHeight="1">
      <c r="A28" s="3"/>
      <c r="B28" s="16" t="s">
        <v>69</v>
      </c>
      <c r="C28" s="14">
        <v>170</v>
      </c>
      <c r="D28" s="15" t="s">
        <v>66</v>
      </c>
      <c r="E28" s="3"/>
    </row>
    <row r="29" spans="1:5" ht="13.5" customHeight="1">
      <c r="A29" s="3"/>
      <c r="B29" s="13" t="s">
        <v>70</v>
      </c>
      <c r="C29" s="14">
        <v>3</v>
      </c>
      <c r="D29" s="15" t="s">
        <v>66</v>
      </c>
      <c r="E29" s="3"/>
    </row>
    <row r="30" spans="1:5" ht="29.25">
      <c r="A30" s="19"/>
      <c r="B30" s="9" t="s">
        <v>22</v>
      </c>
      <c r="C30" s="5"/>
      <c r="D30" s="8"/>
      <c r="E30" s="3"/>
    </row>
    <row r="33" ht="15">
      <c r="B33" s="1" t="s">
        <v>17</v>
      </c>
    </row>
    <row r="34" spans="2:5" ht="15">
      <c r="B34" s="1" t="s">
        <v>101</v>
      </c>
      <c r="E34" s="4" t="s">
        <v>18</v>
      </c>
    </row>
    <row r="35" ht="15">
      <c r="E35" s="4"/>
    </row>
  </sheetData>
  <mergeCells count="3">
    <mergeCell ref="C11:D11"/>
    <mergeCell ref="A8:E8"/>
    <mergeCell ref="A9:E9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E36"/>
  <sheetViews>
    <sheetView workbookViewId="0" topLeftCell="A16">
      <selection activeCell="B24" sqref="B24"/>
    </sheetView>
  </sheetViews>
  <sheetFormatPr defaultColWidth="9.140625" defaultRowHeight="12.75"/>
  <cols>
    <col min="1" max="1" width="5.00390625" style="1" customWidth="1"/>
    <col min="2" max="2" width="52.421875" style="1" customWidth="1"/>
    <col min="3" max="3" width="8.8515625" style="1" customWidth="1"/>
    <col min="4" max="4" width="6.8515625" style="1" customWidth="1"/>
    <col min="5" max="5" width="20.28125" style="1" customWidth="1"/>
    <col min="6" max="6" width="1.1484375" style="1" customWidth="1"/>
    <col min="7" max="7" width="1.7109375" style="1" customWidth="1"/>
    <col min="8" max="16384" width="9.140625" style="1" customWidth="1"/>
  </cols>
  <sheetData>
    <row r="1" spans="1:4" ht="15">
      <c r="A1" s="1" t="s">
        <v>25</v>
      </c>
      <c r="D1" s="1" t="s">
        <v>19</v>
      </c>
    </row>
    <row r="2" spans="1:3" ht="15">
      <c r="A2" s="1" t="s">
        <v>47</v>
      </c>
      <c r="C2" s="1" t="s">
        <v>129</v>
      </c>
    </row>
    <row r="3" ht="15">
      <c r="A3" s="1" t="s">
        <v>29</v>
      </c>
    </row>
    <row r="5" spans="2:5" ht="15">
      <c r="B5" s="4"/>
      <c r="E5" s="1" t="s">
        <v>30</v>
      </c>
    </row>
    <row r="6" ht="15">
      <c r="B6" s="4"/>
    </row>
    <row r="8" spans="1:5" ht="30.75" customHeight="1">
      <c r="A8" s="65" t="s">
        <v>71</v>
      </c>
      <c r="B8" s="66"/>
      <c r="C8" s="66"/>
      <c r="D8" s="66"/>
      <c r="E8" s="66"/>
    </row>
    <row r="9" spans="1:5" ht="32.25" customHeight="1">
      <c r="A9" s="67" t="s">
        <v>162</v>
      </c>
      <c r="B9" s="68"/>
      <c r="C9" s="68"/>
      <c r="D9" s="68"/>
      <c r="E9" s="68"/>
    </row>
    <row r="11" spans="1:5" ht="30" customHeight="1">
      <c r="A11" s="2" t="s">
        <v>0</v>
      </c>
      <c r="B11" s="3" t="s">
        <v>1</v>
      </c>
      <c r="C11" s="69" t="s">
        <v>2</v>
      </c>
      <c r="D11" s="70"/>
      <c r="E11" s="2" t="s">
        <v>3</v>
      </c>
    </row>
    <row r="12" spans="1:5" ht="15">
      <c r="A12" s="3">
        <v>1</v>
      </c>
      <c r="B12" s="6" t="s">
        <v>4</v>
      </c>
      <c r="C12" s="5"/>
      <c r="D12" s="8"/>
      <c r="E12" s="3" t="s">
        <v>12</v>
      </c>
    </row>
    <row r="13" spans="1:5" ht="30">
      <c r="A13" s="3">
        <v>2</v>
      </c>
      <c r="B13" s="6" t="s">
        <v>5</v>
      </c>
      <c r="C13" s="5"/>
      <c r="D13" s="8"/>
      <c r="E13" s="2" t="s">
        <v>27</v>
      </c>
    </row>
    <row r="14" spans="1:5" ht="12.75" customHeight="1">
      <c r="A14" s="3">
        <v>3</v>
      </c>
      <c r="B14" s="6" t="s">
        <v>124</v>
      </c>
      <c r="C14" s="5">
        <v>90</v>
      </c>
      <c r="D14" s="8" t="s">
        <v>125</v>
      </c>
      <c r="E14" s="2" t="s">
        <v>126</v>
      </c>
    </row>
    <row r="15" spans="1:5" s="23" customFormat="1" ht="12.75" customHeight="1">
      <c r="A15" s="3">
        <v>4</v>
      </c>
      <c r="B15" s="6" t="s">
        <v>133</v>
      </c>
      <c r="C15" s="5">
        <v>90</v>
      </c>
      <c r="D15" s="8" t="s">
        <v>125</v>
      </c>
      <c r="E15" s="24" t="s">
        <v>190</v>
      </c>
    </row>
    <row r="16" spans="1:5" ht="30">
      <c r="A16" s="3">
        <v>5</v>
      </c>
      <c r="B16" s="7" t="s">
        <v>6</v>
      </c>
      <c r="C16" s="5">
        <v>1</v>
      </c>
      <c r="D16" s="8" t="s">
        <v>23</v>
      </c>
      <c r="E16" s="3" t="s">
        <v>13</v>
      </c>
    </row>
    <row r="17" spans="1:5" ht="30">
      <c r="A17" s="3">
        <v>6</v>
      </c>
      <c r="B17" s="7" t="s">
        <v>10</v>
      </c>
      <c r="C17" s="5">
        <v>18355</v>
      </c>
      <c r="D17" s="8" t="s">
        <v>7</v>
      </c>
      <c r="E17" s="2" t="s">
        <v>14</v>
      </c>
    </row>
    <row r="18" spans="1:5" ht="24" customHeight="1">
      <c r="A18" s="3">
        <v>7</v>
      </c>
      <c r="B18" s="6" t="s">
        <v>120</v>
      </c>
      <c r="C18" s="5">
        <v>36</v>
      </c>
      <c r="D18" s="11" t="s">
        <v>62</v>
      </c>
      <c r="E18" s="3" t="s">
        <v>15</v>
      </c>
    </row>
    <row r="19" spans="1:5" ht="15">
      <c r="A19" s="3">
        <v>8</v>
      </c>
      <c r="B19" s="6" t="s">
        <v>37</v>
      </c>
      <c r="C19" s="5">
        <v>6</v>
      </c>
      <c r="D19" s="8" t="s">
        <v>8</v>
      </c>
      <c r="E19" s="3" t="s">
        <v>16</v>
      </c>
    </row>
    <row r="20" spans="1:5" ht="17.25" customHeight="1">
      <c r="A20" s="3">
        <v>9</v>
      </c>
      <c r="B20" s="7" t="s">
        <v>61</v>
      </c>
      <c r="C20" s="5">
        <v>2</v>
      </c>
      <c r="D20" s="8" t="s">
        <v>8</v>
      </c>
      <c r="E20" s="3" t="s">
        <v>44</v>
      </c>
    </row>
    <row r="21" spans="1:5" ht="18">
      <c r="A21" s="3">
        <v>10</v>
      </c>
      <c r="B21" s="6" t="s">
        <v>20</v>
      </c>
      <c r="C21" s="5">
        <v>2</v>
      </c>
      <c r="D21" s="8" t="s">
        <v>11</v>
      </c>
      <c r="E21" s="3" t="s">
        <v>21</v>
      </c>
    </row>
    <row r="22" spans="1:5" ht="16.5" customHeight="1">
      <c r="A22" s="3">
        <v>11</v>
      </c>
      <c r="B22" s="10" t="s">
        <v>39</v>
      </c>
      <c r="C22" s="5">
        <v>40</v>
      </c>
      <c r="D22" s="8" t="s">
        <v>8</v>
      </c>
      <c r="E22" s="3" t="s">
        <v>24</v>
      </c>
    </row>
    <row r="23" spans="1:5" ht="16.5" customHeight="1">
      <c r="A23" s="3">
        <v>12</v>
      </c>
      <c r="B23" s="10" t="s">
        <v>40</v>
      </c>
      <c r="C23" s="5">
        <v>6</v>
      </c>
      <c r="D23" s="8" t="s">
        <v>8</v>
      </c>
      <c r="E23" s="3" t="s">
        <v>24</v>
      </c>
    </row>
    <row r="24" spans="1:5" ht="16.5" customHeight="1">
      <c r="A24" s="3">
        <v>13</v>
      </c>
      <c r="B24" s="10" t="s">
        <v>41</v>
      </c>
      <c r="C24" s="5">
        <v>60</v>
      </c>
      <c r="D24" s="8" t="s">
        <v>11</v>
      </c>
      <c r="E24" s="3" t="s">
        <v>42</v>
      </c>
    </row>
    <row r="25" spans="1:5" s="23" customFormat="1" ht="15.75" customHeight="1">
      <c r="A25" s="3">
        <v>14</v>
      </c>
      <c r="B25" s="26" t="s">
        <v>181</v>
      </c>
      <c r="C25" s="21"/>
      <c r="D25" s="22"/>
      <c r="E25" s="3" t="s">
        <v>152</v>
      </c>
    </row>
    <row r="26" spans="1:5" ht="13.5" customHeight="1">
      <c r="A26" s="3"/>
      <c r="B26" s="13" t="s">
        <v>65</v>
      </c>
      <c r="C26" s="14">
        <f>50*1</f>
        <v>50</v>
      </c>
      <c r="D26" s="15" t="s">
        <v>66</v>
      </c>
      <c r="E26" s="3"/>
    </row>
    <row r="27" spans="1:5" ht="13.5" customHeight="1">
      <c r="A27" s="3"/>
      <c r="B27" s="13" t="s">
        <v>67</v>
      </c>
      <c r="C27" s="14">
        <f>196*1</f>
        <v>196</v>
      </c>
      <c r="D27" s="15" t="s">
        <v>66</v>
      </c>
      <c r="E27" s="3"/>
    </row>
    <row r="28" spans="1:5" ht="13.5" customHeight="1">
      <c r="A28" s="3"/>
      <c r="B28" s="16" t="s">
        <v>68</v>
      </c>
      <c r="C28" s="14">
        <f>115*1</f>
        <v>115</v>
      </c>
      <c r="D28" s="15" t="s">
        <v>66</v>
      </c>
      <c r="E28" s="3"/>
    </row>
    <row r="29" spans="1:5" ht="13.5" customHeight="1">
      <c r="A29" s="3"/>
      <c r="B29" s="16" t="s">
        <v>69</v>
      </c>
      <c r="C29" s="14">
        <f>170*1</f>
        <v>170</v>
      </c>
      <c r="D29" s="15" t="s">
        <v>66</v>
      </c>
      <c r="E29" s="3"/>
    </row>
    <row r="30" spans="1:5" ht="13.5" customHeight="1">
      <c r="A30" s="3"/>
      <c r="B30" s="13" t="s">
        <v>70</v>
      </c>
      <c r="C30" s="14">
        <f>3*1</f>
        <v>3</v>
      </c>
      <c r="D30" s="15" t="s">
        <v>66</v>
      </c>
      <c r="E30" s="3"/>
    </row>
    <row r="31" spans="1:5" ht="29.25">
      <c r="A31" s="3">
        <v>15</v>
      </c>
      <c r="B31" s="9" t="s">
        <v>22</v>
      </c>
      <c r="C31" s="5"/>
      <c r="D31" s="8"/>
      <c r="E31" s="3"/>
    </row>
    <row r="34" ht="15">
      <c r="B34" s="1" t="s">
        <v>17</v>
      </c>
    </row>
    <row r="35" spans="2:5" ht="15">
      <c r="B35" s="1" t="s">
        <v>101</v>
      </c>
      <c r="E35" s="4" t="s">
        <v>18</v>
      </c>
    </row>
    <row r="36" ht="15">
      <c r="E36" s="4"/>
    </row>
  </sheetData>
  <mergeCells count="3">
    <mergeCell ref="C11:D11"/>
    <mergeCell ref="A8:E8"/>
    <mergeCell ref="A9:E9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E36"/>
  <sheetViews>
    <sheetView workbookViewId="0" topLeftCell="A1">
      <selection activeCell="B24" sqref="B24"/>
    </sheetView>
  </sheetViews>
  <sheetFormatPr defaultColWidth="9.140625" defaultRowHeight="12.75"/>
  <cols>
    <col min="1" max="1" width="5.421875" style="1" customWidth="1"/>
    <col min="2" max="2" width="51.28125" style="1" customWidth="1"/>
    <col min="3" max="3" width="9.28125" style="1" customWidth="1"/>
    <col min="4" max="4" width="6.8515625" style="1" customWidth="1"/>
    <col min="5" max="5" width="21.00390625" style="1" customWidth="1"/>
    <col min="6" max="6" width="0.85546875" style="1" customWidth="1"/>
    <col min="7" max="7" width="1.7109375" style="1" customWidth="1"/>
    <col min="8" max="16384" width="9.140625" style="1" customWidth="1"/>
  </cols>
  <sheetData>
    <row r="1" spans="1:4" ht="15">
      <c r="A1" s="1" t="s">
        <v>25</v>
      </c>
      <c r="D1" s="1" t="s">
        <v>19</v>
      </c>
    </row>
    <row r="2" spans="1:5" ht="15">
      <c r="A2" s="1" t="s">
        <v>100</v>
      </c>
      <c r="E2" s="18" t="s">
        <v>31</v>
      </c>
    </row>
    <row r="4" spans="2:5" ht="15">
      <c r="B4" s="1" t="s">
        <v>139</v>
      </c>
      <c r="E4" s="1" t="s">
        <v>30</v>
      </c>
    </row>
    <row r="5" ht="15">
      <c r="B5" s="4"/>
    </row>
    <row r="6" ht="15">
      <c r="B6" s="4"/>
    </row>
    <row r="7" spans="1:5" ht="33" customHeight="1">
      <c r="A7" s="65" t="s">
        <v>71</v>
      </c>
      <c r="B7" s="66"/>
      <c r="C7" s="66"/>
      <c r="D7" s="66"/>
      <c r="E7" s="66"/>
    </row>
    <row r="8" spans="1:5" ht="32.25" customHeight="1">
      <c r="A8" s="65" t="s">
        <v>163</v>
      </c>
      <c r="B8" s="66"/>
      <c r="C8" s="66"/>
      <c r="D8" s="66"/>
      <c r="E8" s="66"/>
    </row>
    <row r="10" spans="1:5" ht="30" customHeight="1">
      <c r="A10" s="2" t="s">
        <v>0</v>
      </c>
      <c r="B10" s="3" t="s">
        <v>1</v>
      </c>
      <c r="C10" s="69" t="s">
        <v>2</v>
      </c>
      <c r="D10" s="70"/>
      <c r="E10" s="2" t="s">
        <v>3</v>
      </c>
    </row>
    <row r="11" spans="1:5" s="23" customFormat="1" ht="20.25" customHeight="1">
      <c r="A11" s="19">
        <v>1</v>
      </c>
      <c r="B11" s="20" t="s">
        <v>4</v>
      </c>
      <c r="C11" s="21"/>
      <c r="D11" s="22"/>
      <c r="E11" s="19" t="s">
        <v>12</v>
      </c>
    </row>
    <row r="12" spans="1:5" s="23" customFormat="1" ht="20.25" customHeight="1">
      <c r="A12" s="19">
        <v>2</v>
      </c>
      <c r="B12" s="20" t="s">
        <v>5</v>
      </c>
      <c r="C12" s="21"/>
      <c r="D12" s="22"/>
      <c r="E12" s="24" t="s">
        <v>27</v>
      </c>
    </row>
    <row r="13" spans="1:5" s="23" customFormat="1" ht="12.75" customHeight="1">
      <c r="A13" s="19">
        <v>3</v>
      </c>
      <c r="B13" s="20" t="s">
        <v>124</v>
      </c>
      <c r="C13" s="21">
        <v>280</v>
      </c>
      <c r="D13" s="22" t="s">
        <v>125</v>
      </c>
      <c r="E13" s="24" t="s">
        <v>126</v>
      </c>
    </row>
    <row r="14" spans="1:5" s="23" customFormat="1" ht="12.75" customHeight="1">
      <c r="A14" s="19">
        <v>4</v>
      </c>
      <c r="B14" s="20" t="s">
        <v>133</v>
      </c>
      <c r="C14" s="21">
        <v>280</v>
      </c>
      <c r="D14" s="22" t="s">
        <v>125</v>
      </c>
      <c r="E14" s="24" t="s">
        <v>190</v>
      </c>
    </row>
    <row r="15" spans="1:5" s="23" customFormat="1" ht="28.5">
      <c r="A15" s="19">
        <v>5</v>
      </c>
      <c r="B15" s="25" t="s">
        <v>6</v>
      </c>
      <c r="C15" s="21">
        <v>1</v>
      </c>
      <c r="D15" s="22" t="s">
        <v>23</v>
      </c>
      <c r="E15" s="19" t="s">
        <v>13</v>
      </c>
    </row>
    <row r="16" spans="1:5" s="23" customFormat="1" ht="15" customHeight="1">
      <c r="A16" s="19">
        <v>6</v>
      </c>
      <c r="B16" s="20" t="s">
        <v>92</v>
      </c>
      <c r="C16" s="21">
        <v>7</v>
      </c>
      <c r="D16" s="22" t="s">
        <v>8</v>
      </c>
      <c r="E16" s="19" t="s">
        <v>93</v>
      </c>
    </row>
    <row r="17" spans="1:5" s="23" customFormat="1" ht="15" customHeight="1">
      <c r="A17" s="19">
        <v>7</v>
      </c>
      <c r="B17" s="20" t="s">
        <v>135</v>
      </c>
      <c r="C17" s="21">
        <f>92+76</f>
        <v>168</v>
      </c>
      <c r="D17" s="22" t="s">
        <v>8</v>
      </c>
      <c r="E17" s="19" t="s">
        <v>93</v>
      </c>
    </row>
    <row r="18" spans="1:5" s="23" customFormat="1" ht="15" customHeight="1">
      <c r="A18" s="19">
        <v>8</v>
      </c>
      <c r="B18" s="20" t="s">
        <v>136</v>
      </c>
      <c r="C18" s="21">
        <v>34</v>
      </c>
      <c r="D18" s="22" t="s">
        <v>8</v>
      </c>
      <c r="E18" s="19" t="s">
        <v>94</v>
      </c>
    </row>
    <row r="19" spans="1:5" s="23" customFormat="1" ht="15" customHeight="1">
      <c r="A19" s="19">
        <v>9</v>
      </c>
      <c r="B19" s="23" t="s">
        <v>95</v>
      </c>
      <c r="C19" s="21">
        <v>36</v>
      </c>
      <c r="D19" s="60" t="s">
        <v>8</v>
      </c>
      <c r="E19" s="43" t="s">
        <v>94</v>
      </c>
    </row>
    <row r="20" spans="1:5" s="23" customFormat="1" ht="28.5">
      <c r="A20" s="19">
        <v>10</v>
      </c>
      <c r="B20" s="25" t="s">
        <v>10</v>
      </c>
      <c r="C20" s="21">
        <v>75630</v>
      </c>
      <c r="D20" s="22" t="s">
        <v>85</v>
      </c>
      <c r="E20" s="24" t="s">
        <v>14</v>
      </c>
    </row>
    <row r="21" spans="1:5" s="23" customFormat="1" ht="21" customHeight="1">
      <c r="A21" s="19">
        <v>11</v>
      </c>
      <c r="B21" s="20" t="s">
        <v>120</v>
      </c>
      <c r="C21" s="21">
        <v>84</v>
      </c>
      <c r="D21" s="37" t="s">
        <v>56</v>
      </c>
      <c r="E21" s="19" t="s">
        <v>15</v>
      </c>
    </row>
    <row r="22" spans="1:5" s="23" customFormat="1" ht="15" customHeight="1">
      <c r="A22" s="19">
        <v>12</v>
      </c>
      <c r="B22" s="20" t="s">
        <v>98</v>
      </c>
      <c r="C22" s="21">
        <v>150</v>
      </c>
      <c r="D22" s="22" t="s">
        <v>86</v>
      </c>
      <c r="E22" s="19" t="s">
        <v>16</v>
      </c>
    </row>
    <row r="23" spans="1:5" s="23" customFormat="1" ht="15" customHeight="1">
      <c r="A23" s="19">
        <v>13</v>
      </c>
      <c r="B23" s="20" t="s">
        <v>34</v>
      </c>
      <c r="C23" s="21">
        <v>60</v>
      </c>
      <c r="D23" s="22" t="s">
        <v>9</v>
      </c>
      <c r="E23" s="19" t="s">
        <v>87</v>
      </c>
    </row>
    <row r="24" spans="1:5" s="23" customFormat="1" ht="15" customHeight="1">
      <c r="A24" s="19">
        <v>14</v>
      </c>
      <c r="B24" s="20" t="s">
        <v>20</v>
      </c>
      <c r="C24" s="21">
        <v>4</v>
      </c>
      <c r="D24" s="22" t="s">
        <v>86</v>
      </c>
      <c r="E24" s="19" t="s">
        <v>21</v>
      </c>
    </row>
    <row r="25" spans="1:5" s="23" customFormat="1" ht="13.5" customHeight="1">
      <c r="A25" s="19">
        <v>15</v>
      </c>
      <c r="B25" s="26" t="s">
        <v>151</v>
      </c>
      <c r="C25" s="21"/>
      <c r="D25" s="22"/>
      <c r="E25" s="19" t="s">
        <v>188</v>
      </c>
    </row>
    <row r="26" spans="1:5" s="23" customFormat="1" ht="12.75" customHeight="1">
      <c r="A26" s="19"/>
      <c r="B26" s="13" t="s">
        <v>65</v>
      </c>
      <c r="C26" s="21">
        <f>87.5*1</f>
        <v>87.5</v>
      </c>
      <c r="D26" s="22" t="s">
        <v>105</v>
      </c>
      <c r="E26" s="19"/>
    </row>
    <row r="27" spans="1:5" s="23" customFormat="1" ht="12.75" customHeight="1">
      <c r="A27" s="19"/>
      <c r="B27" s="13" t="s">
        <v>67</v>
      </c>
      <c r="C27" s="21">
        <f>350*1</f>
        <v>350</v>
      </c>
      <c r="D27" s="22" t="s">
        <v>105</v>
      </c>
      <c r="E27" s="19"/>
    </row>
    <row r="28" spans="1:5" s="23" customFormat="1" ht="12.75" customHeight="1">
      <c r="A28" s="19"/>
      <c r="B28" s="44" t="s">
        <v>68</v>
      </c>
      <c r="C28" s="21">
        <f>225*1</f>
        <v>225</v>
      </c>
      <c r="D28" s="22" t="s">
        <v>105</v>
      </c>
      <c r="E28" s="19"/>
    </row>
    <row r="29" spans="1:5" s="23" customFormat="1" ht="12.75" customHeight="1">
      <c r="A29" s="19"/>
      <c r="B29" s="44" t="s">
        <v>69</v>
      </c>
      <c r="C29" s="21">
        <f>330*1</f>
        <v>330</v>
      </c>
      <c r="D29" s="22" t="s">
        <v>105</v>
      </c>
      <c r="E29" s="19"/>
    </row>
    <row r="30" spans="1:5" s="23" customFormat="1" ht="12.75" customHeight="1">
      <c r="A30" s="19"/>
      <c r="B30" s="13" t="s">
        <v>70</v>
      </c>
      <c r="C30" s="21">
        <f>5.4*1</f>
        <v>5.4</v>
      </c>
      <c r="D30" s="22" t="s">
        <v>105</v>
      </c>
      <c r="E30" s="19"/>
    </row>
    <row r="31" spans="1:5" s="23" customFormat="1" ht="27.75" customHeight="1">
      <c r="A31" s="64">
        <v>16</v>
      </c>
      <c r="B31" s="51" t="s">
        <v>84</v>
      </c>
      <c r="C31" s="21"/>
      <c r="D31" s="22"/>
      <c r="E31" s="19"/>
    </row>
    <row r="34" ht="10.5" customHeight="1"/>
    <row r="35" ht="15">
      <c r="B35" s="1" t="s">
        <v>17</v>
      </c>
    </row>
    <row r="36" spans="2:5" ht="15">
      <c r="B36" s="1" t="s">
        <v>101</v>
      </c>
      <c r="E36" s="4" t="s">
        <v>18</v>
      </c>
    </row>
  </sheetData>
  <mergeCells count="3">
    <mergeCell ref="A7:E7"/>
    <mergeCell ref="A8:E8"/>
    <mergeCell ref="C10:D10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I41"/>
  <sheetViews>
    <sheetView workbookViewId="0" topLeftCell="A10">
      <selection activeCell="A27" sqref="A27:IV28"/>
    </sheetView>
  </sheetViews>
  <sheetFormatPr defaultColWidth="9.140625" defaultRowHeight="12.75"/>
  <cols>
    <col min="1" max="1" width="5.00390625" style="1" customWidth="1"/>
    <col min="2" max="2" width="51.28125" style="1" customWidth="1"/>
    <col min="3" max="3" width="9.28125" style="1" customWidth="1"/>
    <col min="4" max="4" width="6.8515625" style="1" customWidth="1"/>
    <col min="5" max="5" width="20.7109375" style="1" customWidth="1"/>
    <col min="6" max="6" width="1.1484375" style="1" customWidth="1"/>
    <col min="7" max="7" width="1.7109375" style="1" customWidth="1"/>
    <col min="8" max="16384" width="9.140625" style="1" customWidth="1"/>
  </cols>
  <sheetData>
    <row r="1" spans="1:4" ht="15">
      <c r="A1" s="1" t="s">
        <v>25</v>
      </c>
      <c r="D1" s="1" t="s">
        <v>19</v>
      </c>
    </row>
    <row r="2" spans="1:5" ht="15">
      <c r="A2" s="1" t="s">
        <v>48</v>
      </c>
      <c r="E2" s="18" t="s">
        <v>31</v>
      </c>
    </row>
    <row r="3" ht="15">
      <c r="A3" s="1" t="s">
        <v>49</v>
      </c>
    </row>
    <row r="5" spans="2:5" ht="15">
      <c r="B5" s="4"/>
      <c r="E5" s="1" t="s">
        <v>30</v>
      </c>
    </row>
    <row r="6" ht="8.25" customHeight="1">
      <c r="B6" s="4"/>
    </row>
    <row r="7" spans="1:5" ht="30" customHeight="1">
      <c r="A7" s="65" t="s">
        <v>71</v>
      </c>
      <c r="B7" s="66"/>
      <c r="C7" s="66"/>
      <c r="D7" s="66"/>
      <c r="E7" s="66"/>
    </row>
    <row r="8" spans="1:5" ht="30" customHeight="1">
      <c r="A8" s="67" t="s">
        <v>164</v>
      </c>
      <c r="B8" s="68"/>
      <c r="C8" s="68"/>
      <c r="D8" s="68"/>
      <c r="E8" s="68"/>
    </row>
    <row r="9" ht="6.75" customHeight="1"/>
    <row r="10" spans="1:5" ht="30" customHeight="1">
      <c r="A10" s="2" t="s">
        <v>0</v>
      </c>
      <c r="B10" s="3" t="s">
        <v>1</v>
      </c>
      <c r="C10" s="69" t="s">
        <v>2</v>
      </c>
      <c r="D10" s="70"/>
      <c r="E10" s="2" t="s">
        <v>3</v>
      </c>
    </row>
    <row r="11" spans="1:5" s="41" customFormat="1" ht="15" customHeight="1">
      <c r="A11" s="38"/>
      <c r="B11" s="17" t="s">
        <v>78</v>
      </c>
      <c r="C11" s="39"/>
      <c r="D11" s="40"/>
      <c r="E11" s="38"/>
    </row>
    <row r="12" spans="1:5" s="23" customFormat="1" ht="15" customHeight="1">
      <c r="A12" s="19">
        <v>1</v>
      </c>
      <c r="B12" s="20" t="s">
        <v>4</v>
      </c>
      <c r="C12" s="21"/>
      <c r="D12" s="22"/>
      <c r="E12" s="19" t="s">
        <v>12</v>
      </c>
    </row>
    <row r="13" spans="1:5" s="23" customFormat="1" ht="15" customHeight="1">
      <c r="A13" s="19">
        <v>2</v>
      </c>
      <c r="B13" s="20" t="s">
        <v>5</v>
      </c>
      <c r="C13" s="21"/>
      <c r="D13" s="22"/>
      <c r="E13" s="24" t="s">
        <v>27</v>
      </c>
    </row>
    <row r="14" spans="1:5" s="23" customFormat="1" ht="12.75" customHeight="1">
      <c r="A14" s="19">
        <v>3</v>
      </c>
      <c r="B14" s="20" t="s">
        <v>124</v>
      </c>
      <c r="C14" s="21">
        <v>394</v>
      </c>
      <c r="D14" s="22" t="s">
        <v>125</v>
      </c>
      <c r="E14" s="24" t="s">
        <v>126</v>
      </c>
    </row>
    <row r="15" spans="1:5" s="23" customFormat="1" ht="12.75" customHeight="1">
      <c r="A15" s="19">
        <v>4</v>
      </c>
      <c r="B15" s="20" t="s">
        <v>133</v>
      </c>
      <c r="C15" s="21">
        <v>394</v>
      </c>
      <c r="D15" s="22" t="s">
        <v>125</v>
      </c>
      <c r="E15" s="24" t="s">
        <v>190</v>
      </c>
    </row>
    <row r="16" spans="1:5" s="41" customFormat="1" ht="15" customHeight="1">
      <c r="A16" s="38"/>
      <c r="B16" s="17" t="s">
        <v>79</v>
      </c>
      <c r="C16" s="57"/>
      <c r="D16" s="40"/>
      <c r="E16" s="38"/>
    </row>
    <row r="17" spans="1:9" s="23" customFormat="1" ht="15" customHeight="1">
      <c r="A17" s="19">
        <v>5</v>
      </c>
      <c r="B17" s="20" t="s">
        <v>72</v>
      </c>
      <c r="C17" s="21">
        <v>11</v>
      </c>
      <c r="D17" s="22" t="s">
        <v>8</v>
      </c>
      <c r="E17" s="19" t="s">
        <v>16</v>
      </c>
      <c r="I17" s="50"/>
    </row>
    <row r="18" spans="1:5" s="23" customFormat="1" ht="15" customHeight="1">
      <c r="A18" s="19">
        <v>6</v>
      </c>
      <c r="B18" s="20" t="s">
        <v>20</v>
      </c>
      <c r="C18" s="21">
        <v>6</v>
      </c>
      <c r="D18" s="22" t="s">
        <v>74</v>
      </c>
      <c r="E18" s="19" t="s">
        <v>21</v>
      </c>
    </row>
    <row r="19" spans="1:5" s="23" customFormat="1" ht="15" customHeight="1">
      <c r="A19" s="19">
        <v>7</v>
      </c>
      <c r="B19" s="25" t="s">
        <v>76</v>
      </c>
      <c r="C19" s="21">
        <v>1</v>
      </c>
      <c r="D19" s="22" t="s">
        <v>23</v>
      </c>
      <c r="E19" s="19" t="s">
        <v>13</v>
      </c>
    </row>
    <row r="20" spans="1:5" s="23" customFormat="1" ht="15" customHeight="1">
      <c r="A20" s="19">
        <v>8</v>
      </c>
      <c r="B20" s="25" t="s">
        <v>77</v>
      </c>
      <c r="C20" s="21">
        <v>87983</v>
      </c>
      <c r="D20" s="22" t="s">
        <v>75</v>
      </c>
      <c r="E20" s="24" t="s">
        <v>14</v>
      </c>
    </row>
    <row r="21" spans="1:5" s="23" customFormat="1" ht="22.5" customHeight="1">
      <c r="A21" s="19">
        <v>9</v>
      </c>
      <c r="B21" s="20" t="s">
        <v>120</v>
      </c>
      <c r="C21" s="21">
        <v>132</v>
      </c>
      <c r="D21" s="11" t="s">
        <v>62</v>
      </c>
      <c r="E21" s="19" t="s">
        <v>109</v>
      </c>
    </row>
    <row r="22" spans="1:5" s="23" customFormat="1" ht="15" customHeight="1">
      <c r="A22" s="19">
        <v>10</v>
      </c>
      <c r="B22" s="56" t="s">
        <v>123</v>
      </c>
      <c r="C22" s="21">
        <v>35</v>
      </c>
      <c r="D22" s="22" t="s">
        <v>9</v>
      </c>
      <c r="E22" s="19" t="s">
        <v>42</v>
      </c>
    </row>
    <row r="23" spans="1:5" s="23" customFormat="1" ht="15" customHeight="1">
      <c r="A23" s="19">
        <v>11</v>
      </c>
      <c r="B23" s="56" t="s">
        <v>147</v>
      </c>
      <c r="C23" s="21">
        <v>65</v>
      </c>
      <c r="D23" s="22" t="s">
        <v>9</v>
      </c>
      <c r="E23" s="19" t="s">
        <v>109</v>
      </c>
    </row>
    <row r="24" spans="1:5" s="23" customFormat="1" ht="12.75" customHeight="1">
      <c r="A24" s="19">
        <v>12</v>
      </c>
      <c r="B24" s="26" t="s">
        <v>103</v>
      </c>
      <c r="C24" s="21">
        <f>44*1</f>
        <v>44</v>
      </c>
      <c r="D24" s="22" t="s">
        <v>9</v>
      </c>
      <c r="E24" s="19" t="s">
        <v>24</v>
      </c>
    </row>
    <row r="25" spans="1:5" s="23" customFormat="1" ht="15" customHeight="1">
      <c r="A25" s="19">
        <v>13</v>
      </c>
      <c r="B25" s="26" t="s">
        <v>116</v>
      </c>
      <c r="C25" s="21">
        <v>240</v>
      </c>
      <c r="D25" s="22" t="s">
        <v>8</v>
      </c>
      <c r="E25" s="19" t="s">
        <v>24</v>
      </c>
    </row>
    <row r="26" spans="1:5" s="23" customFormat="1" ht="15" customHeight="1">
      <c r="A26" s="19">
        <v>14</v>
      </c>
      <c r="B26" s="26" t="s">
        <v>117</v>
      </c>
      <c r="C26" s="21">
        <v>14</v>
      </c>
      <c r="D26" s="22" t="s">
        <v>8</v>
      </c>
      <c r="E26" s="19" t="s">
        <v>24</v>
      </c>
    </row>
    <row r="27" spans="1:5" s="23" customFormat="1" ht="15" customHeight="1">
      <c r="A27" s="19">
        <v>15</v>
      </c>
      <c r="B27" s="27" t="s">
        <v>134</v>
      </c>
      <c r="C27" s="21">
        <v>80</v>
      </c>
      <c r="D27" s="22" t="s">
        <v>9</v>
      </c>
      <c r="E27" s="19" t="s">
        <v>102</v>
      </c>
    </row>
    <row r="28" spans="1:5" s="23" customFormat="1" ht="15" customHeight="1">
      <c r="A28" s="19">
        <v>16</v>
      </c>
      <c r="B28" s="27" t="s">
        <v>118</v>
      </c>
      <c r="C28" s="21">
        <v>20</v>
      </c>
      <c r="D28" s="22" t="s">
        <v>8</v>
      </c>
      <c r="E28" s="19" t="s">
        <v>102</v>
      </c>
    </row>
    <row r="29" spans="1:5" s="23" customFormat="1" ht="15" customHeight="1">
      <c r="A29" s="19">
        <v>17</v>
      </c>
      <c r="B29" s="26" t="s">
        <v>41</v>
      </c>
      <c r="C29" s="21">
        <v>450</v>
      </c>
      <c r="D29" s="22" t="s">
        <v>74</v>
      </c>
      <c r="E29" s="19" t="s">
        <v>42</v>
      </c>
    </row>
    <row r="30" spans="1:5" s="23" customFormat="1" ht="15" customHeight="1">
      <c r="A30" s="19">
        <v>18</v>
      </c>
      <c r="B30" s="20" t="s">
        <v>34</v>
      </c>
      <c r="C30" s="21">
        <v>40</v>
      </c>
      <c r="D30" s="22" t="s">
        <v>9</v>
      </c>
      <c r="E30" s="19" t="s">
        <v>87</v>
      </c>
    </row>
    <row r="31" spans="1:5" s="23" customFormat="1" ht="12.75" customHeight="1">
      <c r="A31" s="19">
        <v>19</v>
      </c>
      <c r="B31" s="26" t="s">
        <v>182</v>
      </c>
      <c r="C31" s="21"/>
      <c r="D31" s="22"/>
      <c r="E31" s="19" t="s">
        <v>24</v>
      </c>
    </row>
    <row r="32" spans="1:5" s="55" customFormat="1" ht="12" customHeight="1">
      <c r="A32" s="52"/>
      <c r="B32" s="13" t="s">
        <v>65</v>
      </c>
      <c r="C32" s="53">
        <f>85.3*1</f>
        <v>85.3</v>
      </c>
      <c r="D32" s="54" t="s">
        <v>66</v>
      </c>
      <c r="E32" s="44"/>
    </row>
    <row r="33" spans="1:5" s="55" customFormat="1" ht="12" customHeight="1">
      <c r="A33" s="44"/>
      <c r="B33" s="13" t="s">
        <v>67</v>
      </c>
      <c r="C33" s="53">
        <f>412*1</f>
        <v>412</v>
      </c>
      <c r="D33" s="54" t="s">
        <v>66</v>
      </c>
      <c r="E33" s="44"/>
    </row>
    <row r="34" spans="1:5" s="55" customFormat="1" ht="12" customHeight="1">
      <c r="A34" s="44"/>
      <c r="B34" s="44" t="s">
        <v>68</v>
      </c>
      <c r="C34" s="53">
        <f>211.7*1</f>
        <v>211.7</v>
      </c>
      <c r="D34" s="54" t="s">
        <v>66</v>
      </c>
      <c r="E34" s="44"/>
    </row>
    <row r="35" spans="1:5" s="55" customFormat="1" ht="12" customHeight="1">
      <c r="A35" s="44"/>
      <c r="B35" s="44" t="s">
        <v>69</v>
      </c>
      <c r="C35" s="53">
        <f>321.5*1</f>
        <v>321.5</v>
      </c>
      <c r="D35" s="54" t="s">
        <v>66</v>
      </c>
      <c r="E35" s="44"/>
    </row>
    <row r="36" spans="1:5" s="55" customFormat="1" ht="12" customHeight="1">
      <c r="A36" s="44"/>
      <c r="B36" s="13" t="s">
        <v>70</v>
      </c>
      <c r="C36" s="53">
        <f>5.4*1</f>
        <v>5.4</v>
      </c>
      <c r="D36" s="54" t="s">
        <v>66</v>
      </c>
      <c r="E36" s="44"/>
    </row>
    <row r="37" spans="1:5" s="23" customFormat="1" ht="28.5">
      <c r="A37" s="19">
        <v>20</v>
      </c>
      <c r="B37" s="28" t="s">
        <v>84</v>
      </c>
      <c r="C37" s="21"/>
      <c r="D37" s="22"/>
      <c r="E37" s="19"/>
    </row>
    <row r="38" s="23" customFormat="1" ht="12" customHeight="1"/>
    <row r="39" s="23" customFormat="1" ht="14.25">
      <c r="B39" s="23" t="s">
        <v>17</v>
      </c>
    </row>
    <row r="40" spans="2:5" s="23" customFormat="1" ht="15">
      <c r="B40" s="1" t="s">
        <v>101</v>
      </c>
      <c r="E40" s="29" t="s">
        <v>18</v>
      </c>
    </row>
    <row r="41" s="23" customFormat="1" ht="9.75" customHeight="1">
      <c r="E41" s="29"/>
    </row>
  </sheetData>
  <mergeCells count="3">
    <mergeCell ref="C10:D10"/>
    <mergeCell ref="A7:E7"/>
    <mergeCell ref="A8:E8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E35"/>
  <sheetViews>
    <sheetView workbookViewId="0" topLeftCell="A13">
      <selection activeCell="B24" sqref="B24"/>
    </sheetView>
  </sheetViews>
  <sheetFormatPr defaultColWidth="9.140625" defaultRowHeight="12.75"/>
  <cols>
    <col min="1" max="1" width="5.00390625" style="1" customWidth="1"/>
    <col min="2" max="2" width="51.28125" style="1" customWidth="1"/>
    <col min="3" max="3" width="9.28125" style="1" customWidth="1"/>
    <col min="4" max="4" width="6.8515625" style="1" customWidth="1"/>
    <col min="5" max="5" width="20.7109375" style="1" customWidth="1"/>
    <col min="6" max="6" width="1.1484375" style="1" customWidth="1"/>
    <col min="7" max="7" width="1.7109375" style="1" customWidth="1"/>
    <col min="8" max="16384" width="9.140625" style="1" customWidth="1"/>
  </cols>
  <sheetData>
    <row r="1" spans="1:4" ht="15">
      <c r="A1" s="1" t="s">
        <v>25</v>
      </c>
      <c r="D1" s="1" t="s">
        <v>19</v>
      </c>
    </row>
    <row r="2" spans="1:3" ht="15">
      <c r="A2" s="1" t="s">
        <v>50</v>
      </c>
      <c r="C2" s="1" t="s">
        <v>129</v>
      </c>
    </row>
    <row r="3" ht="15">
      <c r="A3" s="1" t="s">
        <v>49</v>
      </c>
    </row>
    <row r="5" spans="2:5" ht="15">
      <c r="B5" s="4"/>
      <c r="E5" s="1" t="s">
        <v>30</v>
      </c>
    </row>
    <row r="6" ht="15">
      <c r="B6" s="4"/>
    </row>
    <row r="8" spans="1:5" ht="30.75" customHeight="1">
      <c r="A8" s="65" t="s">
        <v>71</v>
      </c>
      <c r="B8" s="66"/>
      <c r="C8" s="66"/>
      <c r="D8" s="66"/>
      <c r="E8" s="66"/>
    </row>
    <row r="9" spans="1:5" ht="32.25" customHeight="1">
      <c r="A9" s="67" t="s">
        <v>165</v>
      </c>
      <c r="B9" s="68"/>
      <c r="C9" s="68"/>
      <c r="D9" s="68"/>
      <c r="E9" s="68"/>
    </row>
    <row r="11" spans="1:5" ht="30" customHeight="1">
      <c r="A11" s="2" t="s">
        <v>0</v>
      </c>
      <c r="B11" s="3" t="s">
        <v>1</v>
      </c>
      <c r="C11" s="69" t="s">
        <v>2</v>
      </c>
      <c r="D11" s="70"/>
      <c r="E11" s="2" t="s">
        <v>3</v>
      </c>
    </row>
    <row r="12" spans="1:5" ht="15">
      <c r="A12" s="3">
        <v>1</v>
      </c>
      <c r="B12" s="6" t="s">
        <v>4</v>
      </c>
      <c r="C12" s="5"/>
      <c r="D12" s="8"/>
      <c r="E12" s="3" t="s">
        <v>12</v>
      </c>
    </row>
    <row r="13" spans="1:5" ht="15">
      <c r="A13" s="3">
        <v>2</v>
      </c>
      <c r="B13" s="6" t="s">
        <v>5</v>
      </c>
      <c r="C13" s="5"/>
      <c r="D13" s="8"/>
      <c r="E13" s="2" t="s">
        <v>27</v>
      </c>
    </row>
    <row r="14" spans="1:5" s="23" customFormat="1" ht="12.75" customHeight="1">
      <c r="A14" s="3">
        <v>3</v>
      </c>
      <c r="B14" s="20" t="s">
        <v>124</v>
      </c>
      <c r="C14" s="21">
        <v>90</v>
      </c>
      <c r="D14" s="22" t="s">
        <v>125</v>
      </c>
      <c r="E14" s="24" t="s">
        <v>126</v>
      </c>
    </row>
    <row r="15" spans="1:5" s="23" customFormat="1" ht="12.75" customHeight="1">
      <c r="A15" s="3">
        <v>4</v>
      </c>
      <c r="B15" s="20" t="s">
        <v>133</v>
      </c>
      <c r="C15" s="21">
        <v>90</v>
      </c>
      <c r="D15" s="22" t="s">
        <v>125</v>
      </c>
      <c r="E15" s="24" t="s">
        <v>191</v>
      </c>
    </row>
    <row r="16" spans="1:5" ht="30">
      <c r="A16" s="3">
        <v>5</v>
      </c>
      <c r="B16" s="7" t="s">
        <v>6</v>
      </c>
      <c r="C16" s="5">
        <v>1</v>
      </c>
      <c r="D16" s="8" t="s">
        <v>23</v>
      </c>
      <c r="E16" s="3" t="s">
        <v>13</v>
      </c>
    </row>
    <row r="17" spans="1:5" ht="30">
      <c r="A17" s="3">
        <v>6</v>
      </c>
      <c r="B17" s="7" t="s">
        <v>10</v>
      </c>
      <c r="C17" s="5">
        <v>18663</v>
      </c>
      <c r="D17" s="8" t="s">
        <v>7</v>
      </c>
      <c r="E17" s="2" t="s">
        <v>14</v>
      </c>
    </row>
    <row r="18" spans="1:5" ht="22.5" customHeight="1">
      <c r="A18" s="3">
        <v>7</v>
      </c>
      <c r="B18" s="6" t="s">
        <v>120</v>
      </c>
      <c r="C18" s="5">
        <v>34</v>
      </c>
      <c r="D18" s="11" t="s">
        <v>56</v>
      </c>
      <c r="E18" s="3" t="s">
        <v>15</v>
      </c>
    </row>
    <row r="19" spans="1:5" ht="15" customHeight="1">
      <c r="A19" s="3">
        <v>8</v>
      </c>
      <c r="B19" s="6" t="s">
        <v>37</v>
      </c>
      <c r="C19" s="5">
        <v>6</v>
      </c>
      <c r="D19" s="8" t="s">
        <v>8</v>
      </c>
      <c r="E19" s="3" t="s">
        <v>16</v>
      </c>
    </row>
    <row r="20" spans="1:5" ht="15" customHeight="1">
      <c r="A20" s="3">
        <v>9</v>
      </c>
      <c r="B20" s="10" t="s">
        <v>107</v>
      </c>
      <c r="C20" s="5">
        <v>16</v>
      </c>
      <c r="D20" s="8" t="s">
        <v>8</v>
      </c>
      <c r="E20" s="3" t="s">
        <v>24</v>
      </c>
    </row>
    <row r="21" spans="1:5" ht="15" customHeight="1">
      <c r="A21" s="3">
        <v>10</v>
      </c>
      <c r="B21" s="10" t="s">
        <v>108</v>
      </c>
      <c r="C21" s="5">
        <v>5</v>
      </c>
      <c r="D21" s="8" t="s">
        <v>8</v>
      </c>
      <c r="E21" s="3" t="s">
        <v>24</v>
      </c>
    </row>
    <row r="22" spans="1:5" ht="15" customHeight="1">
      <c r="A22" s="3">
        <v>11</v>
      </c>
      <c r="B22" s="6" t="s">
        <v>34</v>
      </c>
      <c r="C22" s="5">
        <v>20</v>
      </c>
      <c r="D22" s="8" t="s">
        <v>9</v>
      </c>
      <c r="E22" s="3" t="s">
        <v>87</v>
      </c>
    </row>
    <row r="23" spans="1:5" ht="15" customHeight="1">
      <c r="A23" s="3">
        <v>12</v>
      </c>
      <c r="B23" s="10" t="s">
        <v>142</v>
      </c>
      <c r="C23" s="5">
        <v>5</v>
      </c>
      <c r="D23" s="22" t="s">
        <v>105</v>
      </c>
      <c r="E23" s="3" t="s">
        <v>87</v>
      </c>
    </row>
    <row r="24" spans="1:5" s="23" customFormat="1" ht="15.75" customHeight="1">
      <c r="A24" s="3">
        <v>13</v>
      </c>
      <c r="B24" s="26" t="s">
        <v>127</v>
      </c>
      <c r="C24" s="21"/>
      <c r="D24" s="22"/>
      <c r="E24" s="3" t="s">
        <v>152</v>
      </c>
    </row>
    <row r="25" spans="1:5" ht="13.5" customHeight="1">
      <c r="A25" s="3"/>
      <c r="B25" s="13" t="s">
        <v>65</v>
      </c>
      <c r="C25" s="14">
        <v>50</v>
      </c>
      <c r="D25" s="15" t="s">
        <v>66</v>
      </c>
      <c r="E25" s="3"/>
    </row>
    <row r="26" spans="1:5" ht="13.5" customHeight="1">
      <c r="A26" s="3"/>
      <c r="B26" s="13" t="s">
        <v>67</v>
      </c>
      <c r="C26" s="14">
        <v>196</v>
      </c>
      <c r="D26" s="15" t="s">
        <v>66</v>
      </c>
      <c r="E26" s="3"/>
    </row>
    <row r="27" spans="1:5" ht="13.5" customHeight="1">
      <c r="A27" s="3"/>
      <c r="B27" s="16" t="s">
        <v>68</v>
      </c>
      <c r="C27" s="14">
        <v>115</v>
      </c>
      <c r="D27" s="15" t="s">
        <v>66</v>
      </c>
      <c r="E27" s="3"/>
    </row>
    <row r="28" spans="1:5" ht="13.5" customHeight="1">
      <c r="A28" s="3"/>
      <c r="B28" s="16" t="s">
        <v>69</v>
      </c>
      <c r="C28" s="14">
        <v>170</v>
      </c>
      <c r="D28" s="15" t="s">
        <v>66</v>
      </c>
      <c r="E28" s="3"/>
    </row>
    <row r="29" spans="1:5" ht="13.5" customHeight="1">
      <c r="A29" s="3"/>
      <c r="B29" s="13" t="s">
        <v>70</v>
      </c>
      <c r="C29" s="14">
        <v>3</v>
      </c>
      <c r="D29" s="15" t="s">
        <v>66</v>
      </c>
      <c r="E29" s="3"/>
    </row>
    <row r="30" spans="1:5" ht="29.25">
      <c r="A30" s="3">
        <v>14</v>
      </c>
      <c r="B30" s="9" t="s">
        <v>22</v>
      </c>
      <c r="C30" s="5"/>
      <c r="D30" s="8"/>
      <c r="E30" s="3"/>
    </row>
    <row r="33" ht="15">
      <c r="B33" s="1" t="s">
        <v>17</v>
      </c>
    </row>
    <row r="34" spans="2:5" ht="15">
      <c r="B34" s="1" t="s">
        <v>101</v>
      </c>
      <c r="E34" s="4" t="s">
        <v>18</v>
      </c>
    </row>
    <row r="35" ht="15">
      <c r="E35" s="4"/>
    </row>
  </sheetData>
  <mergeCells count="3">
    <mergeCell ref="C11:D11"/>
    <mergeCell ref="A8:E8"/>
    <mergeCell ref="A9:E9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Sergey</cp:lastModifiedBy>
  <cp:lastPrinted>2024-03-20T12:16:04Z</cp:lastPrinted>
  <dcterms:created xsi:type="dcterms:W3CDTF">1996-10-08T23:32:33Z</dcterms:created>
  <dcterms:modified xsi:type="dcterms:W3CDTF">2024-03-21T06:15:45Z</dcterms:modified>
  <cp:category/>
  <cp:version/>
  <cp:contentType/>
  <cp:contentStatus/>
</cp:coreProperties>
</file>